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20210801\OneDrive\10HP関係\"/>
    </mc:Choice>
  </mc:AlternateContent>
  <bookViews>
    <workbookView xWindow="0" yWindow="0" windowWidth="23040" windowHeight="9384" activeTab="1"/>
  </bookViews>
  <sheets>
    <sheet name="分析シート" sheetId="1" r:id="rId1"/>
    <sheet name="BSPL" sheetId="2" r:id="rId2"/>
    <sheet name="固変入力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3" l="1"/>
  <c r="D5" i="3"/>
  <c r="E5" i="3"/>
  <c r="F5" i="3"/>
  <c r="G5" i="3"/>
  <c r="B5" i="3"/>
  <c r="B36" i="3" s="1"/>
  <c r="C16" i="1"/>
  <c r="D16" i="1"/>
  <c r="E16" i="1"/>
  <c r="F16" i="1"/>
  <c r="B16" i="1"/>
  <c r="C15" i="1"/>
  <c r="D15" i="1"/>
  <c r="E15" i="1"/>
  <c r="F15" i="1"/>
  <c r="B15" i="1"/>
  <c r="C14" i="1"/>
  <c r="D14" i="1"/>
  <c r="E14" i="1"/>
  <c r="F14" i="1"/>
  <c r="B14" i="1"/>
  <c r="C13" i="1"/>
  <c r="D13" i="1"/>
  <c r="E13" i="1"/>
  <c r="F13" i="1"/>
  <c r="B13" i="1"/>
  <c r="C3" i="1"/>
  <c r="D3" i="1"/>
  <c r="E3" i="1"/>
  <c r="F3" i="1"/>
  <c r="B3" i="1"/>
  <c r="U44" i="3"/>
  <c r="T44" i="3"/>
  <c r="S44" i="3"/>
  <c r="R44" i="3"/>
  <c r="Q44" i="3"/>
  <c r="P44" i="3"/>
  <c r="G44" i="3"/>
  <c r="F44" i="3"/>
  <c r="E44" i="3"/>
  <c r="D44" i="3"/>
  <c r="C44" i="3"/>
  <c r="B44" i="3"/>
  <c r="G37" i="3"/>
  <c r="F37" i="3"/>
  <c r="E37" i="3"/>
  <c r="D37" i="3"/>
  <c r="C37" i="3"/>
  <c r="B37" i="3"/>
  <c r="N20" i="3"/>
  <c r="M20" i="3"/>
  <c r="L20" i="3"/>
  <c r="K20" i="3"/>
  <c r="J20" i="3"/>
  <c r="I20" i="3"/>
  <c r="N15" i="3"/>
  <c r="G38" i="3" s="1"/>
  <c r="M15" i="3"/>
  <c r="F38" i="3" s="1"/>
  <c r="L15" i="3"/>
  <c r="E38" i="3" s="1"/>
  <c r="K15" i="3"/>
  <c r="D38" i="3" s="1"/>
  <c r="J15" i="3"/>
  <c r="J43" i="3" s="1"/>
  <c r="I15" i="3"/>
  <c r="B38" i="3" s="1"/>
  <c r="G27" i="3"/>
  <c r="F27" i="3"/>
  <c r="E27" i="3"/>
  <c r="D27" i="3"/>
  <c r="C27" i="3"/>
  <c r="E1" i="3"/>
  <c r="V49" i="2"/>
  <c r="U49" i="2"/>
  <c r="T49" i="2"/>
  <c r="S49" i="2"/>
  <c r="R49" i="2"/>
  <c r="Q49" i="2"/>
  <c r="V48" i="2"/>
  <c r="U48" i="2"/>
  <c r="T48" i="2"/>
  <c r="S48" i="2"/>
  <c r="R48" i="2"/>
  <c r="Q48" i="2"/>
  <c r="V45" i="2"/>
  <c r="U45" i="2"/>
  <c r="T45" i="2"/>
  <c r="S45" i="2"/>
  <c r="R45" i="2"/>
  <c r="Q45" i="2"/>
  <c r="G47" i="2"/>
  <c r="F47" i="2"/>
  <c r="E47" i="2"/>
  <c r="D47" i="2"/>
  <c r="C47" i="2"/>
  <c r="B47" i="2"/>
  <c r="N41" i="2"/>
  <c r="M41" i="2"/>
  <c r="L41" i="2"/>
  <c r="K41" i="2"/>
  <c r="J41" i="2"/>
  <c r="I41" i="2"/>
  <c r="G33" i="2"/>
  <c r="F33" i="2"/>
  <c r="E33" i="2"/>
  <c r="D33" i="2"/>
  <c r="C33" i="2"/>
  <c r="B33" i="2"/>
  <c r="N30" i="2"/>
  <c r="M30" i="2"/>
  <c r="L30" i="2"/>
  <c r="K30" i="2"/>
  <c r="J30" i="2"/>
  <c r="I30" i="2"/>
  <c r="G25" i="2"/>
  <c r="F25" i="2"/>
  <c r="E25" i="2"/>
  <c r="D25" i="2"/>
  <c r="C25" i="2"/>
  <c r="B25" i="2"/>
  <c r="N21" i="2"/>
  <c r="M21" i="2"/>
  <c r="L21" i="2"/>
  <c r="K21" i="2"/>
  <c r="J21" i="2"/>
  <c r="I21" i="2"/>
  <c r="V15" i="2"/>
  <c r="U15" i="2"/>
  <c r="T15" i="2"/>
  <c r="S15" i="2"/>
  <c r="R15" i="2"/>
  <c r="Q15" i="2"/>
  <c r="H2" i="2"/>
  <c r="I43" i="3" l="1"/>
  <c r="G36" i="3"/>
  <c r="G39" i="3" s="1"/>
  <c r="D36" i="3"/>
  <c r="D39" i="3" s="1"/>
  <c r="C36" i="3"/>
  <c r="F36" i="3"/>
  <c r="F39" i="3" s="1"/>
  <c r="E36" i="3"/>
  <c r="E39" i="3" s="1"/>
  <c r="B39" i="3"/>
  <c r="L43" i="3"/>
  <c r="M43" i="3"/>
  <c r="K43" i="3"/>
  <c r="C38" i="3"/>
  <c r="N43" i="3"/>
  <c r="C39" i="3" l="1"/>
</calcChain>
</file>

<file path=xl/comments1.xml><?xml version="1.0" encoding="utf-8"?>
<comments xmlns="http://schemas.openxmlformats.org/spreadsheetml/2006/main">
  <authors>
    <author>栗栖慎治</author>
  </authors>
  <commentList>
    <comment ref="G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変動費＝（商品製品仕入高＋期首商品製品棚卸高ｰ期末商品製品棚卸高ｰ他勘定振替＋期首仕掛品棚卸高ｰ期末仕掛品棚卸高＋材料費＋外注加工費）
</t>
        </r>
      </text>
    </comment>
    <comment ref="G37" authorId="0" shapeId="0">
      <text>
        <r>
          <rPr>
            <sz val="9"/>
            <color indexed="81"/>
            <rFont val="MS P ゴシック"/>
            <family val="3"/>
            <charset val="128"/>
          </rPr>
          <t>限界利益-経常利益</t>
        </r>
      </text>
    </comment>
    <comment ref="G38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人件費＝一般管理費人件費＋労務費
</t>
        </r>
      </text>
    </comment>
    <comment ref="G3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固定費-人件費</t>
        </r>
      </text>
    </comment>
  </commentList>
</comments>
</file>

<file path=xl/sharedStrings.xml><?xml version="1.0" encoding="utf-8"?>
<sst xmlns="http://schemas.openxmlformats.org/spreadsheetml/2006/main" count="272" uniqueCount="237">
  <si>
    <t>売上</t>
    <rPh sb="0" eb="2">
      <t>ウリアゲ</t>
    </rPh>
    <phoneticPr fontId="1"/>
  </si>
  <si>
    <t>重要指標</t>
    <rPh sb="0" eb="4">
      <t>ジュウヨウシヒョウ</t>
    </rPh>
    <phoneticPr fontId="1"/>
  </si>
  <si>
    <t>営業利益</t>
    <rPh sb="0" eb="4">
      <t>エイギョウリエキ</t>
    </rPh>
    <phoneticPr fontId="1"/>
  </si>
  <si>
    <t>現預金残高</t>
    <rPh sb="0" eb="3">
      <t>ゲンヨキン</t>
    </rPh>
    <rPh sb="3" eb="5">
      <t>ザンダカ</t>
    </rPh>
    <phoneticPr fontId="1"/>
  </si>
  <si>
    <t>有利子負債</t>
    <rPh sb="0" eb="5">
      <t>ユウリシフサイ</t>
    </rPh>
    <phoneticPr fontId="1"/>
  </si>
  <si>
    <t>純利益</t>
    <rPh sb="0" eb="3">
      <t>ジュンリエキ</t>
    </rPh>
    <phoneticPr fontId="1"/>
  </si>
  <si>
    <t>主要顧客売上</t>
    <rPh sb="0" eb="2">
      <t>シュヨウ</t>
    </rPh>
    <rPh sb="2" eb="4">
      <t>コキャク</t>
    </rPh>
    <rPh sb="4" eb="6">
      <t>ウリアゲ</t>
    </rPh>
    <phoneticPr fontId="1"/>
  </si>
  <si>
    <t>主要商品利益</t>
    <rPh sb="0" eb="2">
      <t>シュヨウ</t>
    </rPh>
    <rPh sb="2" eb="4">
      <t>ショウヒン</t>
    </rPh>
    <rPh sb="4" eb="6">
      <t>リエキ</t>
    </rPh>
    <phoneticPr fontId="1"/>
  </si>
  <si>
    <t>外部環境変化</t>
    <rPh sb="0" eb="2">
      <t>ガイブ</t>
    </rPh>
    <rPh sb="2" eb="6">
      <t>カンキョウヘンカ</t>
    </rPh>
    <phoneticPr fontId="1"/>
  </si>
  <si>
    <t>内部環境変化</t>
    <rPh sb="0" eb="6">
      <t>ナイブカンキョウヘンカ</t>
    </rPh>
    <phoneticPr fontId="1"/>
  </si>
  <si>
    <t>経営判断</t>
    <rPh sb="0" eb="2">
      <t>ケイエイ</t>
    </rPh>
    <rPh sb="2" eb="4">
      <t>ハンダン</t>
    </rPh>
    <phoneticPr fontId="1"/>
  </si>
  <si>
    <t>A社</t>
    <rPh sb="1" eb="2">
      <t>シャ</t>
    </rPh>
    <phoneticPr fontId="1"/>
  </si>
  <si>
    <t>B社</t>
    <rPh sb="1" eb="2">
      <t>シャ</t>
    </rPh>
    <phoneticPr fontId="1"/>
  </si>
  <si>
    <t>C社</t>
    <rPh sb="1" eb="2">
      <t>シャ</t>
    </rPh>
    <phoneticPr fontId="1"/>
  </si>
  <si>
    <t>B商品</t>
    <rPh sb="1" eb="3">
      <t>ショウヒン</t>
    </rPh>
    <phoneticPr fontId="1"/>
  </si>
  <si>
    <t>C商品</t>
    <rPh sb="1" eb="3">
      <t>ショウヒン</t>
    </rPh>
    <phoneticPr fontId="1"/>
  </si>
  <si>
    <t>A商品</t>
    <rPh sb="1" eb="3">
      <t>ショウヒン</t>
    </rPh>
    <phoneticPr fontId="1"/>
  </si>
  <si>
    <t>５年前</t>
    <rPh sb="1" eb="3">
      <t>ネンマエ</t>
    </rPh>
    <phoneticPr fontId="1"/>
  </si>
  <si>
    <t>４年前</t>
    <rPh sb="1" eb="3">
      <t>ネンマエ</t>
    </rPh>
    <phoneticPr fontId="1"/>
  </si>
  <si>
    <t>３年前</t>
    <rPh sb="1" eb="3">
      <t>ネンマエ</t>
    </rPh>
    <phoneticPr fontId="1"/>
  </si>
  <si>
    <t>２年前</t>
    <rPh sb="1" eb="3">
      <t>ネンマエ</t>
    </rPh>
    <phoneticPr fontId="1"/>
  </si>
  <si>
    <t>結果の原因</t>
    <rPh sb="0" eb="2">
      <t>ケッカ</t>
    </rPh>
    <rPh sb="3" eb="5">
      <t>ゲンイン</t>
    </rPh>
    <phoneticPr fontId="1"/>
  </si>
  <si>
    <r>
      <rPr>
        <sz val="48"/>
        <color theme="0" tint="-0.249977111117893"/>
        <rFont val="HGP明朝B"/>
        <family val="1"/>
        <charset val="128"/>
      </rPr>
      <t>入力</t>
    </r>
    <r>
      <rPr>
        <sz val="28"/>
        <color theme="0" tint="-0.249977111117893"/>
        <rFont val="HGP明朝B"/>
        <family val="1"/>
        <charset val="128"/>
      </rPr>
      <t>BS/PL</t>
    </r>
    <rPh sb="0" eb="2">
      <t>ニュウリョク</t>
    </rPh>
    <phoneticPr fontId="8"/>
  </si>
  <si>
    <t>入力必須</t>
    <rPh sb="0" eb="2">
      <t>ニュウリョク</t>
    </rPh>
    <rPh sb="2" eb="4">
      <t>ヒッスウ</t>
    </rPh>
    <phoneticPr fontId="8"/>
  </si>
  <si>
    <t>計算式有・入力不要</t>
    <rPh sb="0" eb="2">
      <t>ケイサン</t>
    </rPh>
    <rPh sb="2" eb="3">
      <t>シキ</t>
    </rPh>
    <rPh sb="3" eb="4">
      <t>アリ</t>
    </rPh>
    <rPh sb="5" eb="7">
      <t>ニュウリョク</t>
    </rPh>
    <rPh sb="7" eb="9">
      <t>フヨウ</t>
    </rPh>
    <phoneticPr fontId="8"/>
  </si>
  <si>
    <t>単位（千円）</t>
    <rPh sb="0" eb="2">
      <t>タンイ</t>
    </rPh>
    <rPh sb="3" eb="4">
      <t>セン</t>
    </rPh>
    <rPh sb="4" eb="5">
      <t>エン</t>
    </rPh>
    <phoneticPr fontId="8"/>
  </si>
  <si>
    <t>単位（千円）</t>
    <rPh sb="0" eb="2">
      <t>タンイ</t>
    </rPh>
    <rPh sb="3" eb="5">
      <t>センエン</t>
    </rPh>
    <phoneticPr fontId="8"/>
  </si>
  <si>
    <t>貸 借 対 照 表</t>
    <rPh sb="0" eb="3">
      <t>タイシャク</t>
    </rPh>
    <rPh sb="4" eb="9">
      <t>タイショウヒョウ</t>
    </rPh>
    <phoneticPr fontId="15"/>
  </si>
  <si>
    <t>損 益 計 算 書</t>
    <rPh sb="0" eb="3">
      <t>ソンエキ</t>
    </rPh>
    <rPh sb="4" eb="9">
      <t>ケイサンショ</t>
    </rPh>
    <phoneticPr fontId="15"/>
  </si>
  <si>
    <t>決算月</t>
    <rPh sb="0" eb="3">
      <t>ケッサンツキ</t>
    </rPh>
    <phoneticPr fontId="8"/>
  </si>
  <si>
    <t>資　　　産</t>
    <rPh sb="0" eb="5">
      <t>シサン</t>
    </rPh>
    <phoneticPr fontId="15"/>
  </si>
  <si>
    <t>5年前</t>
    <rPh sb="1" eb="2">
      <t>ネン</t>
    </rPh>
    <rPh sb="2" eb="3">
      <t>マエ</t>
    </rPh>
    <phoneticPr fontId="8"/>
  </si>
  <si>
    <t>4年前</t>
    <rPh sb="1" eb="3">
      <t>ネンマエ</t>
    </rPh>
    <phoneticPr fontId="8"/>
  </si>
  <si>
    <t>3年前</t>
    <rPh sb="1" eb="3">
      <t>ネンマエ</t>
    </rPh>
    <phoneticPr fontId="8"/>
  </si>
  <si>
    <t>2年前</t>
    <rPh sb="1" eb="3">
      <t>ネンマエ</t>
    </rPh>
    <phoneticPr fontId="15"/>
  </si>
  <si>
    <t>1年前</t>
    <rPh sb="1" eb="3">
      <t>ネンマエ</t>
    </rPh>
    <phoneticPr fontId="15"/>
  </si>
  <si>
    <t>当　期</t>
    <rPh sb="0" eb="3">
      <t>トウキ</t>
    </rPh>
    <phoneticPr fontId="15"/>
  </si>
  <si>
    <t>負債　及び　資本</t>
    <rPh sb="0" eb="2">
      <t>フサイ</t>
    </rPh>
    <rPh sb="3" eb="4">
      <t>オヨ</t>
    </rPh>
    <rPh sb="6" eb="8">
      <t>シホン</t>
    </rPh>
    <phoneticPr fontId="15"/>
  </si>
  <si>
    <t>科　　　　　　　目</t>
    <rPh sb="0" eb="9">
      <t>カモク</t>
    </rPh>
    <phoneticPr fontId="15"/>
  </si>
  <si>
    <t>(資産の部)</t>
    <rPh sb="1" eb="3">
      <t>シサン</t>
    </rPh>
    <rPh sb="4" eb="5">
      <t>ブ</t>
    </rPh>
    <phoneticPr fontId="15"/>
  </si>
  <si>
    <t>(負債の部)</t>
    <rPh sb="1" eb="3">
      <t>フサイ</t>
    </rPh>
    <rPh sb="4" eb="5">
      <t>ブ</t>
    </rPh>
    <phoneticPr fontId="15"/>
  </si>
  <si>
    <t>　営業損益の部</t>
    <rPh sb="1" eb="3">
      <t>エイギョウ</t>
    </rPh>
    <rPh sb="3" eb="5">
      <t>ソンエキ</t>
    </rPh>
    <rPh sb="6" eb="7">
      <t>ブ</t>
    </rPh>
    <phoneticPr fontId="15"/>
  </si>
  <si>
    <t>流動資産</t>
    <rPh sb="0" eb="2">
      <t>リュウドウ</t>
    </rPh>
    <rPh sb="2" eb="4">
      <t>シサン</t>
    </rPh>
    <phoneticPr fontId="15"/>
  </si>
  <si>
    <t>　流動負債</t>
    <rPh sb="1" eb="3">
      <t>リュウドウ</t>
    </rPh>
    <rPh sb="3" eb="5">
      <t>フサイ</t>
    </rPh>
    <phoneticPr fontId="15"/>
  </si>
  <si>
    <t>売 上 高</t>
    <rPh sb="0" eb="3">
      <t>ウリアゲ</t>
    </rPh>
    <rPh sb="4" eb="5">
      <t>ダカ</t>
    </rPh>
    <phoneticPr fontId="15"/>
  </si>
  <si>
    <t>現金及び 預金</t>
    <rPh sb="0" eb="2">
      <t>ゲンキン</t>
    </rPh>
    <rPh sb="2" eb="3">
      <t>オヨ</t>
    </rPh>
    <rPh sb="5" eb="7">
      <t>ヨキン</t>
    </rPh>
    <phoneticPr fontId="15"/>
  </si>
  <si>
    <t>支払手形</t>
    <rPh sb="0" eb="2">
      <t>シハライ</t>
    </rPh>
    <rPh sb="2" eb="4">
      <t>テガタ</t>
    </rPh>
    <phoneticPr fontId="15"/>
  </si>
  <si>
    <t>受 取 手 形</t>
    <rPh sb="0" eb="3">
      <t>ウケトリ</t>
    </rPh>
    <rPh sb="4" eb="7">
      <t>テガタ</t>
    </rPh>
    <phoneticPr fontId="15"/>
  </si>
  <si>
    <t>買掛金</t>
    <rPh sb="0" eb="3">
      <t>カイカケキン</t>
    </rPh>
    <phoneticPr fontId="15"/>
  </si>
  <si>
    <t>売  掛   金</t>
    <phoneticPr fontId="15"/>
  </si>
  <si>
    <t>短期借入金</t>
    <rPh sb="0" eb="2">
      <t>タンキ</t>
    </rPh>
    <rPh sb="2" eb="4">
      <t>カリイレ</t>
    </rPh>
    <rPh sb="4" eb="5">
      <t>キン</t>
    </rPh>
    <phoneticPr fontId="15"/>
  </si>
  <si>
    <t>有 価 証 券</t>
    <rPh sb="0" eb="3">
      <t>ユウカ</t>
    </rPh>
    <rPh sb="4" eb="7">
      <t>ショウケン</t>
    </rPh>
    <phoneticPr fontId="15"/>
  </si>
  <si>
    <t>未払金</t>
    <rPh sb="0" eb="2">
      <t>ミハラ</t>
    </rPh>
    <rPh sb="2" eb="3">
      <t>キン</t>
    </rPh>
    <phoneticPr fontId="15"/>
  </si>
  <si>
    <t>売上原価</t>
    <rPh sb="0" eb="2">
      <t>ウリアゲ</t>
    </rPh>
    <rPh sb="2" eb="4">
      <t>ゲンカ</t>
    </rPh>
    <phoneticPr fontId="15"/>
  </si>
  <si>
    <t>自 己 株 式</t>
    <rPh sb="0" eb="3">
      <t>ジコ</t>
    </rPh>
    <rPh sb="4" eb="7">
      <t>カブシキ</t>
    </rPh>
    <phoneticPr fontId="15"/>
  </si>
  <si>
    <t>未払法人税等</t>
    <rPh sb="0" eb="2">
      <t>ミハラ</t>
    </rPh>
    <rPh sb="2" eb="5">
      <t>ホウジンゼイ</t>
    </rPh>
    <rPh sb="5" eb="6">
      <t>ナド</t>
    </rPh>
    <phoneticPr fontId="15"/>
  </si>
  <si>
    <t>製品・商品期首残高</t>
    <rPh sb="0" eb="2">
      <t>セイヒン</t>
    </rPh>
    <rPh sb="3" eb="5">
      <t>ショウヒン</t>
    </rPh>
    <rPh sb="5" eb="7">
      <t>キシュ</t>
    </rPh>
    <rPh sb="7" eb="9">
      <t>ザンダカ</t>
    </rPh>
    <phoneticPr fontId="15"/>
  </si>
  <si>
    <t>製       品</t>
    <rPh sb="0" eb="9">
      <t>セイヒン</t>
    </rPh>
    <phoneticPr fontId="15"/>
  </si>
  <si>
    <t>未払消費税</t>
    <rPh sb="0" eb="2">
      <t>ミハラ</t>
    </rPh>
    <rPh sb="2" eb="5">
      <t>ショウヒゼイ</t>
    </rPh>
    <phoneticPr fontId="15"/>
  </si>
  <si>
    <t>当期  製品製造原価</t>
    <rPh sb="0" eb="2">
      <t>トウキ</t>
    </rPh>
    <rPh sb="4" eb="6">
      <t>セイヒン</t>
    </rPh>
    <rPh sb="6" eb="8">
      <t>セイゾウ</t>
    </rPh>
    <rPh sb="8" eb="10">
      <t>ゲンカ</t>
    </rPh>
    <phoneticPr fontId="15"/>
  </si>
  <si>
    <t>商       品</t>
    <rPh sb="0" eb="9">
      <t>ショウヒン</t>
    </rPh>
    <phoneticPr fontId="15"/>
  </si>
  <si>
    <t>未払費用</t>
    <rPh sb="0" eb="1">
      <t>ミ</t>
    </rPh>
    <rPh sb="1" eb="2">
      <t>バライ</t>
    </rPh>
    <rPh sb="2" eb="4">
      <t>ヒヨウ</t>
    </rPh>
    <phoneticPr fontId="15"/>
  </si>
  <si>
    <t>当期  商品 仕入高</t>
    <rPh sb="0" eb="2">
      <t>トウキ</t>
    </rPh>
    <rPh sb="4" eb="6">
      <t>ショウヒン</t>
    </rPh>
    <rPh sb="7" eb="9">
      <t>シイレ</t>
    </rPh>
    <rPh sb="9" eb="10">
      <t>ダカ</t>
    </rPh>
    <phoneticPr fontId="15"/>
  </si>
  <si>
    <t>原  材   料</t>
    <rPh sb="0" eb="8">
      <t>ゲンザイリョウ</t>
    </rPh>
    <phoneticPr fontId="15"/>
  </si>
  <si>
    <t>預り金</t>
    <rPh sb="0" eb="1">
      <t>アズカ</t>
    </rPh>
    <rPh sb="2" eb="3">
      <t>キン</t>
    </rPh>
    <phoneticPr fontId="15"/>
  </si>
  <si>
    <t>合　　　計</t>
    <rPh sb="0" eb="5">
      <t>ゴウケイ</t>
    </rPh>
    <phoneticPr fontId="15"/>
  </si>
  <si>
    <t>仕  掛   品</t>
    <rPh sb="0" eb="4">
      <t>シカカリ</t>
    </rPh>
    <rPh sb="7" eb="8">
      <t>ヒン</t>
    </rPh>
    <phoneticPr fontId="15"/>
  </si>
  <si>
    <t>前受金</t>
    <rPh sb="0" eb="3">
      <t>ゼンウケキン</t>
    </rPh>
    <phoneticPr fontId="15"/>
  </si>
  <si>
    <t>製品・商品期末残高</t>
    <rPh sb="0" eb="2">
      <t>セイヒン</t>
    </rPh>
    <rPh sb="3" eb="5">
      <t>ショウヒン</t>
    </rPh>
    <rPh sb="5" eb="7">
      <t>キマツ</t>
    </rPh>
    <rPh sb="7" eb="9">
      <t>ザンダカ</t>
    </rPh>
    <phoneticPr fontId="15"/>
  </si>
  <si>
    <t>他勘定振替高</t>
    <rPh sb="0" eb="1">
      <t>ホカ</t>
    </rPh>
    <rPh sb="1" eb="3">
      <t>カンジョウ</t>
    </rPh>
    <rPh sb="3" eb="5">
      <t>フリカエ</t>
    </rPh>
    <rPh sb="5" eb="6">
      <t>ダカ</t>
    </rPh>
    <phoneticPr fontId="8"/>
  </si>
  <si>
    <t>短期貸付金</t>
    <rPh sb="0" eb="2">
      <t>タンキ</t>
    </rPh>
    <rPh sb="2" eb="4">
      <t>カシツケ</t>
    </rPh>
    <rPh sb="4" eb="5">
      <t>キン</t>
    </rPh>
    <phoneticPr fontId="8"/>
  </si>
  <si>
    <t>売上総利益</t>
    <rPh sb="0" eb="2">
      <t>ウリアゲ</t>
    </rPh>
    <rPh sb="2" eb="3">
      <t>ソウ</t>
    </rPh>
    <rPh sb="3" eb="5">
      <t>リエキ</t>
    </rPh>
    <phoneticPr fontId="15"/>
  </si>
  <si>
    <t>その他流動負債</t>
    <rPh sb="2" eb="3">
      <t>タ</t>
    </rPh>
    <rPh sb="3" eb="5">
      <t>リュウドウ</t>
    </rPh>
    <rPh sb="5" eb="7">
      <t>フサイ</t>
    </rPh>
    <phoneticPr fontId="8"/>
  </si>
  <si>
    <t>固定負債</t>
    <rPh sb="0" eb="2">
      <t>コテイ</t>
    </rPh>
    <rPh sb="2" eb="4">
      <t>フサイ</t>
    </rPh>
    <phoneticPr fontId="15"/>
  </si>
  <si>
    <t>販売費及び一般管理費</t>
    <rPh sb="0" eb="2">
      <t>ハンバイ</t>
    </rPh>
    <rPh sb="2" eb="3">
      <t>ヒヨウ</t>
    </rPh>
    <rPh sb="3" eb="4">
      <t>オヨ</t>
    </rPh>
    <rPh sb="5" eb="7">
      <t>イッパン</t>
    </rPh>
    <rPh sb="7" eb="10">
      <t>カンリヒ</t>
    </rPh>
    <phoneticPr fontId="15"/>
  </si>
  <si>
    <t>貸倒引当金</t>
    <rPh sb="0" eb="2">
      <t>カシダオレ</t>
    </rPh>
    <rPh sb="2" eb="4">
      <t>ヒキアテ</t>
    </rPh>
    <rPh sb="4" eb="5">
      <t>キン</t>
    </rPh>
    <phoneticPr fontId="8"/>
  </si>
  <si>
    <t>長期 借入金</t>
    <rPh sb="0" eb="2">
      <t>チョウキ</t>
    </rPh>
    <rPh sb="3" eb="5">
      <t>カリイレ</t>
    </rPh>
    <rPh sb="5" eb="6">
      <t>キン</t>
    </rPh>
    <phoneticPr fontId="15"/>
  </si>
  <si>
    <t>長期未払い金</t>
    <rPh sb="0" eb="2">
      <t>チョウキ</t>
    </rPh>
    <rPh sb="2" eb="4">
      <t>ミハラ</t>
    </rPh>
    <rPh sb="5" eb="6">
      <t>キン</t>
    </rPh>
    <phoneticPr fontId="15"/>
  </si>
  <si>
    <t>営業  利益</t>
    <rPh sb="0" eb="2">
      <t>エイギョウ</t>
    </rPh>
    <rPh sb="4" eb="6">
      <t>リエキ</t>
    </rPh>
    <phoneticPr fontId="15"/>
  </si>
  <si>
    <t>その他流動資産</t>
    <rPh sb="2" eb="3">
      <t>タ</t>
    </rPh>
    <rPh sb="3" eb="5">
      <t>リュウドウ</t>
    </rPh>
    <rPh sb="5" eb="7">
      <t>シサン</t>
    </rPh>
    <phoneticPr fontId="8"/>
  </si>
  <si>
    <t xml:space="preserve"> 退職給与引当金</t>
    <rPh sb="1" eb="3">
      <t>タイショク</t>
    </rPh>
    <rPh sb="3" eb="5">
      <t>キュウヨ</t>
    </rPh>
    <rPh sb="5" eb="8">
      <t>ヒキアテキン</t>
    </rPh>
    <phoneticPr fontId="15"/>
  </si>
  <si>
    <t>営業外損益の部</t>
    <rPh sb="0" eb="3">
      <t>エイギョウガイ</t>
    </rPh>
    <rPh sb="3" eb="5">
      <t>ソンエキ</t>
    </rPh>
    <rPh sb="6" eb="7">
      <t>ブ</t>
    </rPh>
    <phoneticPr fontId="15"/>
  </si>
  <si>
    <t>固定資産</t>
    <rPh sb="0" eb="2">
      <t>コテイ</t>
    </rPh>
    <rPh sb="2" eb="4">
      <t>シサン</t>
    </rPh>
    <phoneticPr fontId="15"/>
  </si>
  <si>
    <t>社債</t>
    <rPh sb="0" eb="2">
      <t>シャサイ</t>
    </rPh>
    <phoneticPr fontId="8"/>
  </si>
  <si>
    <t>営業外収益</t>
    <rPh sb="0" eb="3">
      <t>エイギョウガイ</t>
    </rPh>
    <rPh sb="3" eb="5">
      <t>シュウエキ</t>
    </rPh>
    <phoneticPr fontId="15"/>
  </si>
  <si>
    <t>　有形固定資産</t>
    <rPh sb="1" eb="3">
      <t>ユウケイ</t>
    </rPh>
    <rPh sb="3" eb="5">
      <t>コテイ</t>
    </rPh>
    <rPh sb="5" eb="7">
      <t>シサン</t>
    </rPh>
    <phoneticPr fontId="15"/>
  </si>
  <si>
    <t>リース債務</t>
    <rPh sb="3" eb="5">
      <t>サイム</t>
    </rPh>
    <phoneticPr fontId="8"/>
  </si>
  <si>
    <t>受取利息</t>
    <rPh sb="0" eb="2">
      <t>ウケトリ</t>
    </rPh>
    <rPh sb="2" eb="4">
      <t>リソク</t>
    </rPh>
    <phoneticPr fontId="15"/>
  </si>
  <si>
    <t>土地</t>
    <rPh sb="0" eb="2">
      <t>トチ</t>
    </rPh>
    <phoneticPr fontId="15"/>
  </si>
  <si>
    <t>役員借入金</t>
    <rPh sb="0" eb="2">
      <t>ヤクイン</t>
    </rPh>
    <rPh sb="2" eb="5">
      <t>カリイレキン</t>
    </rPh>
    <phoneticPr fontId="8"/>
  </si>
  <si>
    <t>配当金</t>
    <phoneticPr fontId="8"/>
  </si>
  <si>
    <t>建物</t>
    <rPh sb="0" eb="2">
      <t>タテモノ</t>
    </rPh>
    <phoneticPr fontId="15"/>
  </si>
  <si>
    <t>預り保証金</t>
    <rPh sb="0" eb="1">
      <t>アズカ</t>
    </rPh>
    <rPh sb="2" eb="5">
      <t>ホショウキン</t>
    </rPh>
    <phoneticPr fontId="8"/>
  </si>
  <si>
    <t>雑  収  入</t>
    <rPh sb="0" eb="1">
      <t>ザツ</t>
    </rPh>
    <rPh sb="3" eb="7">
      <t>シュウニュウ</t>
    </rPh>
    <phoneticPr fontId="15"/>
  </si>
  <si>
    <t>機会装置</t>
    <rPh sb="0" eb="2">
      <t>キカイ</t>
    </rPh>
    <rPh sb="2" eb="4">
      <t>ソウチ</t>
    </rPh>
    <phoneticPr fontId="15"/>
  </si>
  <si>
    <t>その他固定負債</t>
    <rPh sb="2" eb="3">
      <t>タ</t>
    </rPh>
    <rPh sb="3" eb="5">
      <t>コテイ</t>
    </rPh>
    <rPh sb="5" eb="7">
      <t>フサイ</t>
    </rPh>
    <phoneticPr fontId="8"/>
  </si>
  <si>
    <t>営業外費用</t>
    <rPh sb="0" eb="3">
      <t>エイギョウガイ</t>
    </rPh>
    <rPh sb="3" eb="5">
      <t>ヒヨウ</t>
    </rPh>
    <phoneticPr fontId="15"/>
  </si>
  <si>
    <t>建物付属設備</t>
    <rPh sb="0" eb="2">
      <t>タテモノ</t>
    </rPh>
    <rPh sb="2" eb="4">
      <t>フゾク</t>
    </rPh>
    <rPh sb="4" eb="6">
      <t>セツビ</t>
    </rPh>
    <phoneticPr fontId="8"/>
  </si>
  <si>
    <t>負債合計</t>
    <rPh sb="0" eb="2">
      <t>フサイ</t>
    </rPh>
    <rPh sb="2" eb="4">
      <t>ゴウケイ</t>
    </rPh>
    <phoneticPr fontId="15"/>
  </si>
  <si>
    <t>支払利息及び割引料</t>
    <rPh sb="0" eb="2">
      <t>シハライ</t>
    </rPh>
    <rPh sb="2" eb="4">
      <t>リソク</t>
    </rPh>
    <rPh sb="4" eb="5">
      <t>オヨ</t>
    </rPh>
    <rPh sb="6" eb="9">
      <t>ワリビキリョウ</t>
    </rPh>
    <phoneticPr fontId="15"/>
  </si>
  <si>
    <t>建設仮勘定</t>
    <rPh sb="0" eb="2">
      <t>ケンセツ</t>
    </rPh>
    <rPh sb="2" eb="5">
      <t>カリカンジョウ</t>
    </rPh>
    <phoneticPr fontId="8"/>
  </si>
  <si>
    <t>雑  支  出</t>
    <rPh sb="0" eb="1">
      <t>ザツ</t>
    </rPh>
    <rPh sb="3" eb="7">
      <t>シシュツ</t>
    </rPh>
    <phoneticPr fontId="15"/>
  </si>
  <si>
    <t>その他有形固定資産</t>
    <rPh sb="2" eb="3">
      <t>タ</t>
    </rPh>
    <rPh sb="3" eb="5">
      <t>ユウケイ</t>
    </rPh>
    <rPh sb="5" eb="7">
      <t>コテイ</t>
    </rPh>
    <rPh sb="7" eb="9">
      <t>シサン</t>
    </rPh>
    <phoneticPr fontId="8"/>
  </si>
  <si>
    <t>(資本の部)</t>
    <rPh sb="1" eb="3">
      <t>シホン</t>
    </rPh>
    <rPh sb="4" eb="5">
      <t>ブ</t>
    </rPh>
    <phoneticPr fontId="15"/>
  </si>
  <si>
    <t>繰延資産償却</t>
    <rPh sb="0" eb="2">
      <t>クリノベ</t>
    </rPh>
    <rPh sb="2" eb="4">
      <t>シサン</t>
    </rPh>
    <rPh sb="4" eb="6">
      <t>ショウキャク</t>
    </rPh>
    <phoneticPr fontId="8"/>
  </si>
  <si>
    <t>　無形固定資産</t>
    <rPh sb="1" eb="3">
      <t>ムケイ</t>
    </rPh>
    <rPh sb="3" eb="5">
      <t>コテイ</t>
    </rPh>
    <rPh sb="5" eb="7">
      <t>シサン</t>
    </rPh>
    <phoneticPr fontId="15"/>
  </si>
  <si>
    <t>資本金</t>
    <rPh sb="0" eb="3">
      <t>シホンキン</t>
    </rPh>
    <phoneticPr fontId="15"/>
  </si>
  <si>
    <t>経　常　利　益</t>
    <rPh sb="0" eb="3">
      <t>ケイジョウ</t>
    </rPh>
    <rPh sb="4" eb="7">
      <t>リエキ</t>
    </rPh>
    <phoneticPr fontId="15"/>
  </si>
  <si>
    <t>ソフトウエア</t>
    <phoneticPr fontId="15"/>
  </si>
  <si>
    <t>資本剰余金</t>
    <rPh sb="0" eb="2">
      <t>シホン</t>
    </rPh>
    <rPh sb="2" eb="5">
      <t>ジョウヨキン</t>
    </rPh>
    <phoneticPr fontId="8"/>
  </si>
  <si>
    <t>電話 加入権</t>
    <rPh sb="0" eb="2">
      <t>デンワ</t>
    </rPh>
    <rPh sb="3" eb="6">
      <t>カニュウケン</t>
    </rPh>
    <phoneticPr fontId="15"/>
  </si>
  <si>
    <t>利益剰余金</t>
    <rPh sb="0" eb="2">
      <t>リエキ</t>
    </rPh>
    <rPh sb="2" eb="5">
      <t>ジョウヨキン</t>
    </rPh>
    <phoneticPr fontId="8"/>
  </si>
  <si>
    <t>退職積立金</t>
    <rPh sb="0" eb="2">
      <t>タイショク</t>
    </rPh>
    <rPh sb="2" eb="4">
      <t>ツミタテ</t>
    </rPh>
    <rPh sb="4" eb="5">
      <t>キン</t>
    </rPh>
    <phoneticPr fontId="15"/>
  </si>
  <si>
    <t>（特別損益の部）</t>
    <rPh sb="1" eb="3">
      <t>トクベツ</t>
    </rPh>
    <rPh sb="3" eb="5">
      <t>ソンエキ</t>
    </rPh>
    <rPh sb="6" eb="7">
      <t>ブ</t>
    </rPh>
    <phoneticPr fontId="15"/>
  </si>
  <si>
    <t>　投資等</t>
    <rPh sb="1" eb="3">
      <t>トウシ</t>
    </rPh>
    <rPh sb="3" eb="4">
      <t>ナド</t>
    </rPh>
    <phoneticPr fontId="15"/>
  </si>
  <si>
    <t>別途積立金</t>
    <rPh sb="0" eb="2">
      <t>ベット</t>
    </rPh>
    <rPh sb="2" eb="4">
      <t>ツミタテ</t>
    </rPh>
    <rPh sb="4" eb="5">
      <t>キン</t>
    </rPh>
    <phoneticPr fontId="15"/>
  </si>
  <si>
    <t>　特別利益</t>
    <rPh sb="1" eb="3">
      <t>トクベツ</t>
    </rPh>
    <rPh sb="3" eb="5">
      <t>リエキ</t>
    </rPh>
    <phoneticPr fontId="15"/>
  </si>
  <si>
    <t>投資有価証券</t>
    <rPh sb="0" eb="2">
      <t>トウシ</t>
    </rPh>
    <rPh sb="2" eb="4">
      <t>ユウカ</t>
    </rPh>
    <rPh sb="4" eb="6">
      <t>ショウケン</t>
    </rPh>
    <phoneticPr fontId="15"/>
  </si>
  <si>
    <t>繰越利益剰余金</t>
    <rPh sb="0" eb="2">
      <t>クリコシ</t>
    </rPh>
    <rPh sb="2" eb="4">
      <t>リエキ</t>
    </rPh>
    <rPh sb="4" eb="7">
      <t>ジョウヨキン</t>
    </rPh>
    <phoneticPr fontId="15"/>
  </si>
  <si>
    <t>固定資産売却益</t>
    <rPh sb="0" eb="2">
      <t>コテイ</t>
    </rPh>
    <rPh sb="2" eb="4">
      <t>シサン</t>
    </rPh>
    <rPh sb="4" eb="6">
      <t>バイキャク</t>
    </rPh>
    <rPh sb="6" eb="7">
      <t>エキ</t>
    </rPh>
    <phoneticPr fontId="8"/>
  </si>
  <si>
    <t>長期貸付金</t>
    <rPh sb="0" eb="2">
      <t>チョウキ</t>
    </rPh>
    <rPh sb="2" eb="4">
      <t>カシツケ</t>
    </rPh>
    <rPh sb="4" eb="5">
      <t>キン</t>
    </rPh>
    <phoneticPr fontId="15"/>
  </si>
  <si>
    <t>自己株式（-）</t>
    <rPh sb="0" eb="2">
      <t>ジコ</t>
    </rPh>
    <rPh sb="2" eb="4">
      <t>カブシキ</t>
    </rPh>
    <phoneticPr fontId="8"/>
  </si>
  <si>
    <t>保険差益金</t>
    <rPh sb="0" eb="2">
      <t>ホケン</t>
    </rPh>
    <rPh sb="2" eb="4">
      <t>サエキ</t>
    </rPh>
    <rPh sb="4" eb="5">
      <t>キン</t>
    </rPh>
    <phoneticPr fontId="8"/>
  </si>
  <si>
    <t>長期前払費用</t>
    <rPh sb="0" eb="2">
      <t>チョウキ</t>
    </rPh>
    <rPh sb="2" eb="4">
      <t>マエバラ</t>
    </rPh>
    <rPh sb="4" eb="6">
      <t>ヒヨウ</t>
    </rPh>
    <phoneticPr fontId="15"/>
  </si>
  <si>
    <t>株主資本計</t>
    <rPh sb="0" eb="2">
      <t>カブヌシ</t>
    </rPh>
    <rPh sb="2" eb="4">
      <t>シホン</t>
    </rPh>
    <rPh sb="4" eb="5">
      <t>ケイ</t>
    </rPh>
    <phoneticPr fontId="8"/>
  </si>
  <si>
    <t>特別損失</t>
    <rPh sb="0" eb="2">
      <t>トクベツ</t>
    </rPh>
    <rPh sb="2" eb="4">
      <t>ソンシツ</t>
    </rPh>
    <phoneticPr fontId="15"/>
  </si>
  <si>
    <t>長期繰延税金資産</t>
    <rPh sb="0" eb="2">
      <t>チョウキ</t>
    </rPh>
    <rPh sb="2" eb="4">
      <t>クリノベ</t>
    </rPh>
    <rPh sb="4" eb="6">
      <t>ゼイキン</t>
    </rPh>
    <rPh sb="6" eb="8">
      <t>シサン</t>
    </rPh>
    <phoneticPr fontId="15"/>
  </si>
  <si>
    <t>評価換算差額等</t>
    <rPh sb="0" eb="2">
      <t>ヒョウカ</t>
    </rPh>
    <rPh sb="2" eb="3">
      <t>カ</t>
    </rPh>
    <rPh sb="3" eb="4">
      <t>サン</t>
    </rPh>
    <rPh sb="4" eb="6">
      <t>サガク</t>
    </rPh>
    <rPh sb="6" eb="7">
      <t>トウ</t>
    </rPh>
    <phoneticPr fontId="8"/>
  </si>
  <si>
    <t>敷金</t>
    <rPh sb="0" eb="2">
      <t>シキキン</t>
    </rPh>
    <phoneticPr fontId="15"/>
  </si>
  <si>
    <t>純資産合計</t>
    <rPh sb="0" eb="3">
      <t>ジュンシサン</t>
    </rPh>
    <rPh sb="3" eb="5">
      <t>ゴウケイ</t>
    </rPh>
    <phoneticPr fontId="8"/>
  </si>
  <si>
    <t>　　保 険 掛 金</t>
    <rPh sb="2" eb="5">
      <t>ホケン</t>
    </rPh>
    <rPh sb="6" eb="9">
      <t>カケキン</t>
    </rPh>
    <phoneticPr fontId="15"/>
  </si>
  <si>
    <t>税引前当期利益</t>
    <rPh sb="0" eb="2">
      <t>ゼイビキ</t>
    </rPh>
    <rPh sb="2" eb="3">
      <t>マエ</t>
    </rPh>
    <rPh sb="3" eb="5">
      <t>トウキ</t>
    </rPh>
    <rPh sb="5" eb="7">
      <t>リエキ</t>
    </rPh>
    <phoneticPr fontId="15"/>
  </si>
  <si>
    <t>貸倒引当金（-）</t>
    <rPh sb="0" eb="2">
      <t>カシダオレ</t>
    </rPh>
    <rPh sb="2" eb="4">
      <t>ヒキアテ</t>
    </rPh>
    <rPh sb="4" eb="5">
      <t>キン</t>
    </rPh>
    <phoneticPr fontId="15"/>
  </si>
  <si>
    <t>法人税及び住民税</t>
    <rPh sb="0" eb="3">
      <t>ホウジンゼイ</t>
    </rPh>
    <rPh sb="3" eb="4">
      <t>オヨ</t>
    </rPh>
    <rPh sb="5" eb="8">
      <t>ジュウミンゼイ</t>
    </rPh>
    <phoneticPr fontId="15"/>
  </si>
  <si>
    <t>保証金</t>
    <rPh sb="0" eb="3">
      <t>ホショウキン</t>
    </rPh>
    <phoneticPr fontId="8"/>
  </si>
  <si>
    <t>当期  利益</t>
    <rPh sb="0" eb="2">
      <t>トウキ</t>
    </rPh>
    <rPh sb="4" eb="6">
      <t>リエキ</t>
    </rPh>
    <phoneticPr fontId="15"/>
  </si>
  <si>
    <t>その他投資等</t>
    <rPh sb="2" eb="3">
      <t>タ</t>
    </rPh>
    <rPh sb="3" eb="6">
      <t>トウシトウ</t>
    </rPh>
    <phoneticPr fontId="8"/>
  </si>
  <si>
    <t>自己株式処分差損</t>
    <rPh sb="0" eb="2">
      <t>ジコ</t>
    </rPh>
    <rPh sb="2" eb="4">
      <t>カブシキ</t>
    </rPh>
    <rPh sb="4" eb="6">
      <t>ショブン</t>
    </rPh>
    <rPh sb="6" eb="8">
      <t>サソン</t>
    </rPh>
    <phoneticPr fontId="15"/>
  </si>
  <si>
    <t>繰延資産</t>
    <rPh sb="0" eb="2">
      <t>クリノベ</t>
    </rPh>
    <rPh sb="2" eb="4">
      <t>シサン</t>
    </rPh>
    <phoneticPr fontId="15"/>
  </si>
  <si>
    <t>前期繰越金</t>
    <rPh sb="0" eb="2">
      <t>ゼンキ</t>
    </rPh>
    <rPh sb="2" eb="4">
      <t>クリコシ</t>
    </rPh>
    <rPh sb="4" eb="5">
      <t>キン</t>
    </rPh>
    <phoneticPr fontId="15"/>
  </si>
  <si>
    <t>資産合計</t>
    <rPh sb="0" eb="2">
      <t>シサン</t>
    </rPh>
    <rPh sb="2" eb="4">
      <t>ゴウケイ</t>
    </rPh>
    <phoneticPr fontId="15"/>
  </si>
  <si>
    <t>負債及び資本合計</t>
    <rPh sb="0" eb="2">
      <t>フサイ</t>
    </rPh>
    <rPh sb="2" eb="3">
      <t>オヨ</t>
    </rPh>
    <rPh sb="4" eb="6">
      <t>シホン</t>
    </rPh>
    <rPh sb="6" eb="8">
      <t>ゴウケイ</t>
    </rPh>
    <phoneticPr fontId="15"/>
  </si>
  <si>
    <t>当期未処分利益</t>
    <rPh sb="0" eb="2">
      <t>トウキ</t>
    </rPh>
    <rPh sb="2" eb="3">
      <t>ミ</t>
    </rPh>
    <rPh sb="3" eb="5">
      <t>ショブン</t>
    </rPh>
    <rPh sb="5" eb="7">
      <t>リエキ</t>
    </rPh>
    <phoneticPr fontId="15"/>
  </si>
  <si>
    <t>従業員数</t>
    <rPh sb="0" eb="3">
      <t>ジュウギョウイン</t>
    </rPh>
    <rPh sb="3" eb="4">
      <t>スウ</t>
    </rPh>
    <phoneticPr fontId="15"/>
  </si>
  <si>
    <t>人件費</t>
    <rPh sb="0" eb="3">
      <t>ジンケンヒ</t>
    </rPh>
    <phoneticPr fontId="15"/>
  </si>
  <si>
    <t>減価償却費</t>
    <rPh sb="0" eb="5">
      <t>ゲンカショウキャクヒ</t>
    </rPh>
    <phoneticPr fontId="8"/>
  </si>
  <si>
    <t>入力固変</t>
    <rPh sb="2" eb="3">
      <t>コ</t>
    </rPh>
    <rPh sb="3" eb="4">
      <t>ヘン</t>
    </rPh>
    <phoneticPr fontId="8"/>
  </si>
  <si>
    <t>変動損益計算書</t>
    <rPh sb="0" eb="2">
      <t>ヘンドウ</t>
    </rPh>
    <rPh sb="2" eb="4">
      <t>ソンエキ</t>
    </rPh>
    <rPh sb="4" eb="7">
      <t>ケイサンショ</t>
    </rPh>
    <phoneticPr fontId="8"/>
  </si>
  <si>
    <t>販売管理費及び一般管理費</t>
    <rPh sb="0" eb="2">
      <t>ハンバイ</t>
    </rPh>
    <rPh sb="2" eb="5">
      <t>カンリヒ</t>
    </rPh>
    <rPh sb="5" eb="6">
      <t>オヨ</t>
    </rPh>
    <rPh sb="7" eb="9">
      <t>イッパン</t>
    </rPh>
    <rPh sb="9" eb="12">
      <t>カンリヒ</t>
    </rPh>
    <phoneticPr fontId="8"/>
  </si>
  <si>
    <t>製造原価明細書</t>
    <rPh sb="0" eb="2">
      <t>セイゾウ</t>
    </rPh>
    <rPh sb="2" eb="4">
      <t>ゲンカ</t>
    </rPh>
    <rPh sb="4" eb="7">
      <t>メイサイショ</t>
    </rPh>
    <phoneticPr fontId="8"/>
  </si>
  <si>
    <t>項目</t>
    <rPh sb="0" eb="2">
      <t>コウモク</t>
    </rPh>
    <phoneticPr fontId="8"/>
  </si>
  <si>
    <t>前々期</t>
    <rPh sb="0" eb="3">
      <t>ゼンゼンキ</t>
    </rPh>
    <phoneticPr fontId="15"/>
  </si>
  <si>
    <t>前　期</t>
    <rPh sb="0" eb="3">
      <t>ゼンキ</t>
    </rPh>
    <phoneticPr fontId="15"/>
  </si>
  <si>
    <t>売上高</t>
    <rPh sb="0" eb="2">
      <t>ウリアゲ</t>
    </rPh>
    <rPh sb="2" eb="3">
      <t>ダカ</t>
    </rPh>
    <phoneticPr fontId="8"/>
  </si>
  <si>
    <t>従業員給与</t>
    <rPh sb="0" eb="3">
      <t>ジュウギョウイン</t>
    </rPh>
    <rPh sb="3" eb="5">
      <t>キュウヨ</t>
    </rPh>
    <phoneticPr fontId="8"/>
  </si>
  <si>
    <t>材料費</t>
    <rPh sb="0" eb="3">
      <t>ザイリョウヒ</t>
    </rPh>
    <phoneticPr fontId="8"/>
  </si>
  <si>
    <t>その他給与</t>
    <rPh sb="2" eb="3">
      <t>タ</t>
    </rPh>
    <rPh sb="3" eb="5">
      <t>キュウヨ</t>
    </rPh>
    <phoneticPr fontId="8"/>
  </si>
  <si>
    <t>期首材料棚卸高</t>
    <rPh sb="2" eb="4">
      <t>ザイリョウ</t>
    </rPh>
    <rPh sb="4" eb="7">
      <t>タナオロシダカ</t>
    </rPh>
    <phoneticPr fontId="8"/>
  </si>
  <si>
    <t>役員報酬</t>
    <rPh sb="0" eb="2">
      <t>ヤクイン</t>
    </rPh>
    <rPh sb="2" eb="4">
      <t>ホウシュウ</t>
    </rPh>
    <phoneticPr fontId="8"/>
  </si>
  <si>
    <t>主要材料費</t>
    <rPh sb="0" eb="2">
      <t>シュヨウ</t>
    </rPh>
    <rPh sb="2" eb="5">
      <t>ザイリョウヒ</t>
    </rPh>
    <phoneticPr fontId="8"/>
  </si>
  <si>
    <t>退職金</t>
    <rPh sb="0" eb="3">
      <t>タイショクキン</t>
    </rPh>
    <phoneticPr fontId="8"/>
  </si>
  <si>
    <t>期末材料棚卸高</t>
    <rPh sb="2" eb="4">
      <t>ザイリョウ</t>
    </rPh>
    <rPh sb="4" eb="7">
      <t>タナオロシダカ</t>
    </rPh>
    <phoneticPr fontId="8"/>
  </si>
  <si>
    <t>従業員賞与</t>
    <rPh sb="0" eb="3">
      <t>ジュウギョウイン</t>
    </rPh>
    <rPh sb="3" eb="5">
      <t>ショウヨ</t>
    </rPh>
    <phoneticPr fontId="8"/>
  </si>
  <si>
    <t>法定福利費</t>
    <rPh sb="0" eb="2">
      <t>ホウテイ</t>
    </rPh>
    <rPh sb="2" eb="4">
      <t>フクリ</t>
    </rPh>
    <rPh sb="4" eb="5">
      <t>ヒ</t>
    </rPh>
    <phoneticPr fontId="8"/>
  </si>
  <si>
    <t>変動費</t>
    <rPh sb="0" eb="2">
      <t>ヘンドウ</t>
    </rPh>
    <rPh sb="2" eb="3">
      <t>ヒ</t>
    </rPh>
    <phoneticPr fontId="8"/>
  </si>
  <si>
    <t>厚生費</t>
    <rPh sb="0" eb="3">
      <t>コウセイヒ</t>
    </rPh>
    <phoneticPr fontId="8"/>
  </si>
  <si>
    <t>労務費</t>
    <rPh sb="0" eb="2">
      <t>ロウム</t>
    </rPh>
    <rPh sb="2" eb="3">
      <t>ヒ</t>
    </rPh>
    <phoneticPr fontId="8"/>
  </si>
  <si>
    <t>期首製品商品棚卸高</t>
    <rPh sb="0" eb="2">
      <t>キシュ</t>
    </rPh>
    <rPh sb="2" eb="6">
      <t>セイヒンショウヒン</t>
    </rPh>
    <rPh sb="6" eb="9">
      <t>タナオロシダカ</t>
    </rPh>
    <phoneticPr fontId="8"/>
  </si>
  <si>
    <t>旅費交通費</t>
    <rPh sb="0" eb="2">
      <t>リョヒ</t>
    </rPh>
    <rPh sb="2" eb="5">
      <t>コウツウヒ</t>
    </rPh>
    <phoneticPr fontId="8"/>
  </si>
  <si>
    <t>給与手当</t>
    <rPh sb="0" eb="4">
      <t>キュウヨテアテ</t>
    </rPh>
    <phoneticPr fontId="8"/>
  </si>
  <si>
    <t>商品仕入高</t>
    <rPh sb="0" eb="2">
      <t>ショウヒン</t>
    </rPh>
    <rPh sb="2" eb="5">
      <t>シイレダカ</t>
    </rPh>
    <phoneticPr fontId="8"/>
  </si>
  <si>
    <t>退職給付引当金</t>
    <rPh sb="0" eb="4">
      <t>タイショクキュウフ</t>
    </rPh>
    <rPh sb="4" eb="7">
      <t>ヒキアテキン</t>
    </rPh>
    <phoneticPr fontId="8"/>
  </si>
  <si>
    <t>賞与</t>
    <rPh sb="0" eb="2">
      <t>ショウヨ</t>
    </rPh>
    <phoneticPr fontId="8"/>
  </si>
  <si>
    <t>期末製品商品棚卸高</t>
    <rPh sb="0" eb="2">
      <t>キマツ</t>
    </rPh>
    <rPh sb="2" eb="4">
      <t>セイヒン</t>
    </rPh>
    <rPh sb="4" eb="6">
      <t>ショウヒン</t>
    </rPh>
    <rPh sb="6" eb="9">
      <t>タナオロシダカ</t>
    </rPh>
    <phoneticPr fontId="8"/>
  </si>
  <si>
    <t>その他人件費</t>
    <rPh sb="2" eb="3">
      <t>タ</t>
    </rPh>
    <rPh sb="3" eb="6">
      <t>ジンケンヒ</t>
    </rPh>
    <phoneticPr fontId="8"/>
  </si>
  <si>
    <t>退職金</t>
    <rPh sb="0" eb="2">
      <t>タイショク</t>
    </rPh>
    <rPh sb="2" eb="3">
      <t>キン</t>
    </rPh>
    <phoneticPr fontId="8"/>
  </si>
  <si>
    <t>期首仕掛品棚卸高</t>
    <phoneticPr fontId="8"/>
  </si>
  <si>
    <t>（人件費）</t>
    <rPh sb="1" eb="4">
      <t>ジンケンヒ</t>
    </rPh>
    <phoneticPr fontId="8"/>
  </si>
  <si>
    <t>その他労務費</t>
    <rPh sb="2" eb="3">
      <t>タ</t>
    </rPh>
    <rPh sb="3" eb="6">
      <t>ロウムヒ</t>
    </rPh>
    <phoneticPr fontId="8"/>
  </si>
  <si>
    <t>広告宣伝費</t>
    <rPh sb="0" eb="2">
      <t>コウコク</t>
    </rPh>
    <rPh sb="2" eb="5">
      <t>センデンヒ</t>
    </rPh>
    <phoneticPr fontId="8"/>
  </si>
  <si>
    <t>法定福利費</t>
    <rPh sb="0" eb="5">
      <t>ホウテイフクリヒ</t>
    </rPh>
    <phoneticPr fontId="8"/>
  </si>
  <si>
    <t>調査研究費</t>
    <rPh sb="0" eb="2">
      <t>チョウサ</t>
    </rPh>
    <rPh sb="2" eb="5">
      <t>ケンキュウヒ</t>
    </rPh>
    <phoneticPr fontId="8"/>
  </si>
  <si>
    <t>福利厚生費</t>
    <rPh sb="0" eb="2">
      <t>フクリ</t>
    </rPh>
    <rPh sb="2" eb="5">
      <t>コウセイヒ</t>
    </rPh>
    <phoneticPr fontId="8"/>
  </si>
  <si>
    <t>図書研究費</t>
    <rPh sb="0" eb="2">
      <t>トショ</t>
    </rPh>
    <rPh sb="2" eb="4">
      <t>ケンキュウ</t>
    </rPh>
    <rPh sb="4" eb="5">
      <t>ヒ</t>
    </rPh>
    <phoneticPr fontId="8"/>
  </si>
  <si>
    <t>退職給付引当金</t>
    <rPh sb="0" eb="2">
      <t>タイショク</t>
    </rPh>
    <rPh sb="2" eb="4">
      <t>キュウフ</t>
    </rPh>
    <rPh sb="4" eb="6">
      <t>ヒキアテ</t>
    </rPh>
    <rPh sb="6" eb="7">
      <t>キン</t>
    </rPh>
    <phoneticPr fontId="8"/>
  </si>
  <si>
    <t>その他変動費</t>
    <rPh sb="2" eb="3">
      <t>タ</t>
    </rPh>
    <rPh sb="3" eb="5">
      <t>ヘンドウ</t>
    </rPh>
    <rPh sb="5" eb="6">
      <t>ヒ</t>
    </rPh>
    <phoneticPr fontId="8"/>
  </si>
  <si>
    <t>販促費</t>
    <rPh sb="0" eb="2">
      <t>ハンソク</t>
    </rPh>
    <rPh sb="2" eb="3">
      <t>ヒ</t>
    </rPh>
    <phoneticPr fontId="8"/>
  </si>
  <si>
    <t>外注加工費</t>
    <rPh sb="0" eb="2">
      <t>ガイチュウ</t>
    </rPh>
    <rPh sb="2" eb="5">
      <t>カコウヒ</t>
    </rPh>
    <phoneticPr fontId="8"/>
  </si>
  <si>
    <t>限界利益</t>
    <rPh sb="0" eb="2">
      <t>ゲンカイ</t>
    </rPh>
    <rPh sb="2" eb="4">
      <t>リエキ</t>
    </rPh>
    <phoneticPr fontId="8"/>
  </si>
  <si>
    <t>（未来費用）</t>
    <rPh sb="1" eb="3">
      <t>ミライ</t>
    </rPh>
    <rPh sb="3" eb="5">
      <t>ヒヨウ</t>
    </rPh>
    <phoneticPr fontId="8"/>
  </si>
  <si>
    <t>外注費</t>
    <rPh sb="0" eb="3">
      <t>ガイチュウヒ</t>
    </rPh>
    <phoneticPr fontId="8"/>
  </si>
  <si>
    <t>固定費計</t>
    <rPh sb="0" eb="3">
      <t>コテイヒ</t>
    </rPh>
    <rPh sb="3" eb="4">
      <t>ケイ</t>
    </rPh>
    <phoneticPr fontId="8"/>
  </si>
  <si>
    <t>減価償却費</t>
    <rPh sb="0" eb="2">
      <t>ゲンカ</t>
    </rPh>
    <rPh sb="2" eb="4">
      <t>ショウキャク</t>
    </rPh>
    <rPh sb="4" eb="5">
      <t>ヒ</t>
    </rPh>
    <phoneticPr fontId="8"/>
  </si>
  <si>
    <t>外注人件費</t>
    <rPh sb="0" eb="5">
      <t>ガイチュウジンケンヒ</t>
    </rPh>
    <phoneticPr fontId="8"/>
  </si>
  <si>
    <t>人件費計</t>
    <rPh sb="0" eb="3">
      <t>ジンケンヒ</t>
    </rPh>
    <rPh sb="3" eb="4">
      <t>ケイ</t>
    </rPh>
    <phoneticPr fontId="8"/>
  </si>
  <si>
    <t>車両費</t>
    <rPh sb="0" eb="2">
      <t>シャリョウ</t>
    </rPh>
    <rPh sb="2" eb="3">
      <t>ヒ</t>
    </rPh>
    <phoneticPr fontId="8"/>
  </si>
  <si>
    <t>その他固定費</t>
    <rPh sb="2" eb="3">
      <t>タ</t>
    </rPh>
    <rPh sb="3" eb="6">
      <t>コテイヒ</t>
    </rPh>
    <phoneticPr fontId="8"/>
  </si>
  <si>
    <t>支払い手数料</t>
    <rPh sb="0" eb="2">
      <t>シハラ</t>
    </rPh>
    <rPh sb="3" eb="6">
      <t>テスウリョウ</t>
    </rPh>
    <phoneticPr fontId="8"/>
  </si>
  <si>
    <t>賃借料</t>
    <rPh sb="0" eb="3">
      <t>チンシャクリョウ</t>
    </rPh>
    <phoneticPr fontId="8"/>
  </si>
  <si>
    <t>地代家賃</t>
    <rPh sb="0" eb="1">
      <t>チ</t>
    </rPh>
    <rPh sb="1" eb="2">
      <t>ダイ</t>
    </rPh>
    <rPh sb="2" eb="4">
      <t>ヤチン</t>
    </rPh>
    <phoneticPr fontId="8"/>
  </si>
  <si>
    <t>修繕費</t>
    <rPh sb="0" eb="3">
      <t>シュウゼンヒ</t>
    </rPh>
    <phoneticPr fontId="8"/>
  </si>
  <si>
    <t>事務消耗品</t>
    <rPh sb="0" eb="2">
      <t>ジム</t>
    </rPh>
    <rPh sb="2" eb="4">
      <t>ショウモウ</t>
    </rPh>
    <rPh sb="4" eb="5">
      <t>ヒン</t>
    </rPh>
    <phoneticPr fontId="8"/>
  </si>
  <si>
    <t>経費</t>
    <rPh sb="0" eb="2">
      <t>ケイヒ</t>
    </rPh>
    <phoneticPr fontId="8"/>
  </si>
  <si>
    <t>通信費</t>
    <rPh sb="0" eb="3">
      <t>ツウシンヒ</t>
    </rPh>
    <phoneticPr fontId="8"/>
  </si>
  <si>
    <t>水道光熱費</t>
    <rPh sb="0" eb="2">
      <t>スイドウ</t>
    </rPh>
    <rPh sb="2" eb="5">
      <t>コウネツヒ</t>
    </rPh>
    <phoneticPr fontId="8"/>
  </si>
  <si>
    <t>物流費</t>
    <rPh sb="0" eb="2">
      <t>ブツリュウ</t>
    </rPh>
    <rPh sb="2" eb="3">
      <t>ヒ</t>
    </rPh>
    <phoneticPr fontId="8"/>
  </si>
  <si>
    <t>租税公課</t>
    <rPh sb="0" eb="2">
      <t>ソゼイ</t>
    </rPh>
    <rPh sb="2" eb="4">
      <t>コウカ</t>
    </rPh>
    <phoneticPr fontId="8"/>
  </si>
  <si>
    <t>労務費</t>
    <rPh sb="0" eb="3">
      <t>ロウムヒ</t>
    </rPh>
    <phoneticPr fontId="8"/>
  </si>
  <si>
    <t>寄付金</t>
    <rPh sb="0" eb="3">
      <t>キフキン</t>
    </rPh>
    <phoneticPr fontId="8"/>
  </si>
  <si>
    <t>商談費</t>
    <rPh sb="0" eb="2">
      <t>ショウダン</t>
    </rPh>
    <rPh sb="2" eb="3">
      <t>ヒ</t>
    </rPh>
    <phoneticPr fontId="8"/>
  </si>
  <si>
    <t>接待交際費</t>
    <rPh sb="0" eb="2">
      <t>セッタイ</t>
    </rPh>
    <rPh sb="2" eb="5">
      <t>コウサイヒ</t>
    </rPh>
    <phoneticPr fontId="8"/>
  </si>
  <si>
    <t>保険料</t>
    <rPh sb="0" eb="3">
      <t>ホケンリョウ</t>
    </rPh>
    <phoneticPr fontId="8"/>
  </si>
  <si>
    <t>備品消耗費</t>
    <rPh sb="0" eb="2">
      <t>ビヒン</t>
    </rPh>
    <rPh sb="2" eb="4">
      <t>ショウモウ</t>
    </rPh>
    <rPh sb="4" eb="5">
      <t>ヒ</t>
    </rPh>
    <phoneticPr fontId="8"/>
  </si>
  <si>
    <t>雑費</t>
    <rPh sb="0" eb="2">
      <t>ザッピ</t>
    </rPh>
    <phoneticPr fontId="8"/>
  </si>
  <si>
    <t>管理諸費</t>
    <rPh sb="0" eb="2">
      <t>カンリ</t>
    </rPh>
    <rPh sb="2" eb="3">
      <t>ショ</t>
    </rPh>
    <rPh sb="3" eb="4">
      <t>ヒ</t>
    </rPh>
    <phoneticPr fontId="8"/>
  </si>
  <si>
    <t>諸会費</t>
    <rPh sb="0" eb="1">
      <t>ショ</t>
    </rPh>
    <rPh sb="1" eb="3">
      <t>カイヒ</t>
    </rPh>
    <phoneticPr fontId="8"/>
  </si>
  <si>
    <t>製造費合計</t>
    <rPh sb="0" eb="3">
      <t>セイゾウヒ</t>
    </rPh>
    <rPh sb="3" eb="5">
      <t>ゴウケイ</t>
    </rPh>
    <phoneticPr fontId="8"/>
  </si>
  <si>
    <t>貸倒償却</t>
    <rPh sb="0" eb="2">
      <t>カシダオレ</t>
    </rPh>
    <rPh sb="2" eb="4">
      <t>ショウキャク</t>
    </rPh>
    <phoneticPr fontId="8"/>
  </si>
  <si>
    <t>運賃発送費</t>
    <phoneticPr fontId="8"/>
  </si>
  <si>
    <t>期末仕掛品棚卸高</t>
    <phoneticPr fontId="8"/>
  </si>
  <si>
    <t>外注人件費</t>
    <rPh sb="0" eb="2">
      <t>ガイチュウ</t>
    </rPh>
    <rPh sb="2" eb="5">
      <t>ジンケンヒ</t>
    </rPh>
    <phoneticPr fontId="8"/>
  </si>
  <si>
    <t>会議費</t>
    <rPh sb="0" eb="3">
      <t>カイギヒ</t>
    </rPh>
    <phoneticPr fontId="8"/>
  </si>
  <si>
    <t>その他経費</t>
    <rPh sb="2" eb="3">
      <t>タ</t>
    </rPh>
    <rPh sb="3" eb="5">
      <t>ケイヒ</t>
    </rPh>
    <phoneticPr fontId="8"/>
  </si>
  <si>
    <t>経常利益</t>
    <rPh sb="0" eb="2">
      <t>ケイジョウ</t>
    </rPh>
    <rPh sb="2" eb="4">
      <t>リエキ</t>
    </rPh>
    <phoneticPr fontId="8"/>
  </si>
  <si>
    <t>販管費一般管理費合計</t>
    <rPh sb="0" eb="1">
      <t>ハン</t>
    </rPh>
    <rPh sb="1" eb="2">
      <t>カン</t>
    </rPh>
    <rPh sb="2" eb="3">
      <t>ヒ</t>
    </rPh>
    <rPh sb="3" eb="5">
      <t>イッパン</t>
    </rPh>
    <rPh sb="5" eb="8">
      <t>カンリヒ</t>
    </rPh>
    <rPh sb="8" eb="10">
      <t>ゴウケイ</t>
    </rPh>
    <phoneticPr fontId="8"/>
  </si>
  <si>
    <t>合計</t>
    <rPh sb="0" eb="2">
      <t>ゴウケイ</t>
    </rPh>
    <phoneticPr fontId="8"/>
  </si>
  <si>
    <t>期末仕掛品棚卸高</t>
    <phoneticPr fontId="8"/>
  </si>
  <si>
    <t>（材料費）</t>
    <phoneticPr fontId="8"/>
  </si>
  <si>
    <t>（外注加工費）</t>
    <phoneticPr fontId="8"/>
  </si>
  <si>
    <t>期首仕掛品棚卸高</t>
    <phoneticPr fontId="8"/>
  </si>
  <si>
    <t>（主要顧客売上）</t>
    <rPh sb="1" eb="3">
      <t>シュヨウ</t>
    </rPh>
    <rPh sb="3" eb="5">
      <t>コキャク</t>
    </rPh>
    <rPh sb="5" eb="7">
      <t>ウリアゲ</t>
    </rPh>
    <phoneticPr fontId="1"/>
  </si>
  <si>
    <t>（主要商品売上）</t>
    <rPh sb="1" eb="3">
      <t>シュヨウ</t>
    </rPh>
    <rPh sb="3" eb="5">
      <t>ショウヒン</t>
    </rPh>
    <rPh sb="5" eb="7">
      <t>ウリアゲ</t>
    </rPh>
    <phoneticPr fontId="1"/>
  </si>
  <si>
    <t>（部門別売上）</t>
    <rPh sb="1" eb="4">
      <t>ブモンベツ</t>
    </rPh>
    <rPh sb="4" eb="6">
      <t>ウリアゲ</t>
    </rPh>
    <phoneticPr fontId="1"/>
  </si>
  <si>
    <t>前期</t>
    <rPh sb="0" eb="2">
      <t>ゼンキ</t>
    </rPh>
    <phoneticPr fontId="1"/>
  </si>
  <si>
    <t>前払費用</t>
    <phoneticPr fontId="1"/>
  </si>
  <si>
    <t>未収入金</t>
    <phoneticPr fontId="1"/>
  </si>
  <si>
    <t>前渡金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</si>
</sst>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2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1"/>
      <color theme="0" tint="-0.249977111117893"/>
      <name val="HGP明朝B"/>
      <family val="1"/>
      <charset val="128"/>
    </font>
    <font>
      <sz val="48"/>
      <color theme="0" tint="-0.249977111117893"/>
      <name val="HGP明朝B"/>
      <family val="1"/>
      <charset val="128"/>
    </font>
    <font>
      <sz val="28"/>
      <color theme="0" tint="-0.249977111117893"/>
      <name val="HGP明朝B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color theme="1" tint="0.34998626667073579"/>
      <name val="メイリオ"/>
      <family val="3"/>
      <charset val="128"/>
    </font>
    <font>
      <sz val="12"/>
      <color theme="0" tint="-0.499984740745262"/>
      <name val="メイリオ"/>
      <family val="3"/>
      <charset val="128"/>
    </font>
    <font>
      <sz val="11"/>
      <color theme="0" tint="-0.499984740745262"/>
      <name val="メイリオ"/>
      <family val="3"/>
      <charset val="128"/>
    </font>
    <font>
      <sz val="16"/>
      <color theme="1" tint="0.34998626667073579"/>
      <name val="メイリオ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メイリオ"/>
      <family val="3"/>
      <charset val="128"/>
    </font>
    <font>
      <b/>
      <sz val="12"/>
      <color theme="1" tint="0.34998626667073579"/>
      <name val="メイリオ"/>
      <family val="3"/>
      <charset val="128"/>
    </font>
    <font>
      <sz val="10"/>
      <color theme="1" tint="0.34998626667073579"/>
      <name val="メイリオ"/>
      <family val="3"/>
      <charset val="128"/>
    </font>
    <font>
      <sz val="48"/>
      <color theme="0" tint="-0.249977111117893"/>
      <name val="メイリオ"/>
      <family val="3"/>
      <charset val="128"/>
    </font>
    <font>
      <b/>
      <sz val="11"/>
      <color theme="1" tint="0.34998626667073579"/>
      <name val="メイリオ"/>
      <family val="3"/>
      <charset val="128"/>
    </font>
    <font>
      <sz val="8"/>
      <color theme="1" tint="0.34998626667073579"/>
      <name val="メイリオ"/>
      <family val="3"/>
      <charset val="128"/>
    </font>
    <font>
      <sz val="6"/>
      <color theme="1" tint="0.34998626667073579"/>
      <name val="メイリオ"/>
      <family val="3"/>
      <charset val="128"/>
    </font>
    <font>
      <sz val="9"/>
      <color theme="1" tint="0.34998626667073579"/>
      <name val="メイリオ"/>
      <family val="3"/>
      <charset val="128"/>
    </font>
    <font>
      <b/>
      <sz val="11"/>
      <color theme="4" tint="-0.249977111117893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26"/>
      <color theme="0" tint="-0.249977111117893"/>
      <name val="HGP明朝B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96BDFC"/>
        <bgColor indexed="64"/>
      </patternFill>
    </fill>
    <fill>
      <patternFill patternType="solid">
        <fgColor rgb="FFB8FECE"/>
        <bgColor indexed="64"/>
      </patternFill>
    </fill>
    <fill>
      <patternFill patternType="solid">
        <fgColor rgb="FFC5FFD6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auto="1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9" fillId="0" borderId="0" xfId="0" applyFont="1" applyAlignment="1" applyProtection="1">
      <protection locked="0"/>
    </xf>
    <xf numFmtId="0" fontId="10" fillId="0" borderId="0" xfId="0" applyFont="1" applyAlignment="1" applyProtection="1">
      <protection locked="0"/>
    </xf>
    <xf numFmtId="176" fontId="11" fillId="2" borderId="1" xfId="1" applyNumberFormat="1" applyFont="1" applyFill="1" applyBorder="1" applyAlignment="1" applyProtection="1">
      <alignment horizontal="right" vertical="center" shrinkToFit="1"/>
      <protection locked="0"/>
    </xf>
    <xf numFmtId="49" fontId="9" fillId="0" borderId="0" xfId="0" applyNumberFormat="1" applyFont="1" applyAlignment="1" applyProtection="1">
      <protection locked="0"/>
    </xf>
    <xf numFmtId="0" fontId="12" fillId="0" borderId="0" xfId="0" applyFont="1" applyAlignment="1" applyProtection="1">
      <protection locked="0"/>
    </xf>
    <xf numFmtId="0" fontId="13" fillId="0" borderId="0" xfId="0" applyFont="1" applyAlignment="1" applyProtection="1">
      <protection locked="0"/>
    </xf>
    <xf numFmtId="49" fontId="9" fillId="3" borderId="1" xfId="0" applyNumberFormat="1" applyFont="1" applyFill="1" applyBorder="1" applyAlignment="1" applyProtection="1">
      <protection locked="0"/>
    </xf>
    <xf numFmtId="0" fontId="14" fillId="0" borderId="0" xfId="0" applyFont="1" applyAlignment="1" applyProtection="1">
      <alignment horizontal="center"/>
      <protection locked="0"/>
    </xf>
    <xf numFmtId="0" fontId="16" fillId="0" borderId="0" xfId="0" applyFont="1" applyAlignment="1" applyProtection="1">
      <protection locked="0"/>
    </xf>
    <xf numFmtId="0" fontId="11" fillId="0" borderId="0" xfId="0" applyFont="1" applyAlignment="1" applyProtection="1">
      <alignment vertical="top"/>
      <protection locked="0"/>
    </xf>
    <xf numFmtId="0" fontId="16" fillId="0" borderId="2" xfId="0" applyFont="1" applyBorder="1" applyAlignment="1" applyProtection="1">
      <alignment vertical="top"/>
      <protection locked="0"/>
    </xf>
    <xf numFmtId="0" fontId="16" fillId="0" borderId="3" xfId="0" applyFont="1" applyBorder="1" applyAlignment="1" applyProtection="1">
      <alignment vertical="top"/>
      <protection locked="0"/>
    </xf>
    <xf numFmtId="0" fontId="16" fillId="0" borderId="4" xfId="0" applyFont="1" applyBorder="1" applyAlignment="1" applyProtection="1">
      <alignment vertical="top"/>
      <protection locked="0"/>
    </xf>
    <xf numFmtId="0" fontId="16" fillId="0" borderId="5" xfId="0" applyFont="1" applyBorder="1" applyAlignment="1" applyProtection="1">
      <alignment vertical="top"/>
      <protection locked="0"/>
    </xf>
    <xf numFmtId="0" fontId="16" fillId="0" borderId="6" xfId="0" applyFont="1" applyBorder="1" applyAlignment="1" applyProtection="1">
      <alignment vertical="top"/>
      <protection locked="0"/>
    </xf>
    <xf numFmtId="0" fontId="11" fillId="0" borderId="0" xfId="0" applyFont="1" applyAlignment="1" applyProtection="1">
      <protection locked="0"/>
    </xf>
    <xf numFmtId="0" fontId="16" fillId="0" borderId="2" xfId="0" applyFont="1" applyBorder="1" applyProtection="1">
      <alignment vertical="center"/>
      <protection locked="0"/>
    </xf>
    <xf numFmtId="0" fontId="16" fillId="0" borderId="3" xfId="0" applyFont="1" applyBorder="1" applyProtection="1">
      <alignment vertical="center"/>
      <protection locked="0"/>
    </xf>
    <xf numFmtId="0" fontId="16" fillId="0" borderId="4" xfId="0" applyFont="1" applyBorder="1" applyProtection="1">
      <alignment vertical="center"/>
      <protection locked="0"/>
    </xf>
    <xf numFmtId="0" fontId="11" fillId="0" borderId="7" xfId="0" applyFont="1" applyBorder="1" applyAlignment="1" applyProtection="1">
      <alignment horizontal="center" vertical="top"/>
      <protection locked="0"/>
    </xf>
    <xf numFmtId="0" fontId="16" fillId="0" borderId="7" xfId="0" applyFont="1" applyBorder="1" applyAlignment="1" applyProtection="1">
      <alignment horizontal="center" vertical="top"/>
      <protection locked="0"/>
    </xf>
    <xf numFmtId="0" fontId="16" fillId="0" borderId="8" xfId="0" applyFont="1" applyBorder="1" applyAlignment="1" applyProtection="1">
      <alignment horizontal="center" vertical="top" shrinkToFit="1"/>
      <protection locked="0"/>
    </xf>
    <xf numFmtId="0" fontId="16" fillId="0" borderId="9" xfId="0" applyFont="1" applyBorder="1" applyAlignment="1" applyProtection="1">
      <alignment horizontal="center" vertical="top" shrinkToFit="1"/>
      <protection locked="0"/>
    </xf>
    <xf numFmtId="0" fontId="16" fillId="0" borderId="10" xfId="0" applyFont="1" applyBorder="1" applyAlignment="1" applyProtection="1">
      <alignment horizontal="center" vertical="top" shrinkToFit="1"/>
      <protection locked="0"/>
    </xf>
    <xf numFmtId="0" fontId="11" fillId="0" borderId="7" xfId="0" applyFont="1" applyBorder="1" applyAlignment="1" applyProtection="1">
      <alignment horizontal="center" vertical="top" shrinkToFit="1"/>
      <protection locked="0"/>
    </xf>
    <xf numFmtId="0" fontId="16" fillId="0" borderId="9" xfId="0" applyFont="1" applyBorder="1" applyAlignment="1" applyProtection="1">
      <alignment horizontal="center" vertical="top"/>
      <protection locked="0"/>
    </xf>
    <xf numFmtId="0" fontId="16" fillId="0" borderId="11" xfId="0" applyFont="1" applyBorder="1" applyAlignment="1" applyProtection="1">
      <alignment horizontal="center" vertical="top"/>
      <protection locked="0"/>
    </xf>
    <xf numFmtId="0" fontId="11" fillId="0" borderId="10" xfId="0" applyFont="1" applyBorder="1" applyAlignment="1" applyProtection="1">
      <alignment horizontal="center" shrinkToFit="1"/>
      <protection locked="0"/>
    </xf>
    <xf numFmtId="0" fontId="17" fillId="0" borderId="12" xfId="0" applyFont="1" applyBorder="1" applyAlignment="1" applyProtection="1">
      <alignment horizontal="center" vertical="top"/>
      <protection locked="0"/>
    </xf>
    <xf numFmtId="177" fontId="11" fillId="0" borderId="12" xfId="0" applyNumberFormat="1" applyFont="1" applyBorder="1" applyAlignment="1" applyProtection="1">
      <alignment horizontal="center" vertical="top"/>
      <protection locked="0"/>
    </xf>
    <xf numFmtId="177" fontId="11" fillId="0" borderId="13" xfId="0" applyNumberFormat="1" applyFont="1" applyBorder="1" applyAlignment="1" applyProtection="1">
      <alignment horizontal="right" vertical="top" shrinkToFit="1"/>
      <protection locked="0"/>
    </xf>
    <xf numFmtId="177" fontId="11" fillId="0" borderId="14" xfId="0" applyNumberFormat="1" applyFont="1" applyBorder="1" applyAlignment="1" applyProtection="1">
      <alignment horizontal="right" vertical="top" shrinkToFit="1"/>
      <protection locked="0"/>
    </xf>
    <xf numFmtId="177" fontId="11" fillId="0" borderId="15" xfId="0" applyNumberFormat="1" applyFont="1" applyBorder="1" applyAlignment="1" applyProtection="1">
      <alignment horizontal="right" vertical="top" shrinkToFit="1"/>
      <protection locked="0"/>
    </xf>
    <xf numFmtId="0" fontId="17" fillId="0" borderId="12" xfId="0" applyFont="1" applyBorder="1" applyAlignment="1" applyProtection="1">
      <alignment horizontal="center" vertical="top" shrinkToFit="1"/>
      <protection locked="0"/>
    </xf>
    <xf numFmtId="177" fontId="17" fillId="0" borderId="12" xfId="0" applyNumberFormat="1" applyFont="1" applyBorder="1" applyAlignment="1" applyProtection="1">
      <alignment horizontal="center" vertical="top" shrinkToFit="1"/>
      <protection locked="0"/>
    </xf>
    <xf numFmtId="177" fontId="17" fillId="0" borderId="14" xfId="0" applyNumberFormat="1" applyFont="1" applyBorder="1" applyAlignment="1" applyProtection="1">
      <alignment horizontal="center" vertical="top" shrinkToFit="1"/>
      <protection locked="0"/>
    </xf>
    <xf numFmtId="177" fontId="11" fillId="0" borderId="16" xfId="0" applyNumberFormat="1" applyFont="1" applyBorder="1" applyAlignment="1" applyProtection="1">
      <alignment vertical="top" shrinkToFit="1"/>
      <protection locked="0"/>
    </xf>
    <xf numFmtId="177" fontId="11" fillId="0" borderId="14" xfId="0" applyNumberFormat="1" applyFont="1" applyBorder="1" applyAlignment="1" applyProtection="1">
      <alignment horizontal="center" vertical="top" shrinkToFit="1"/>
      <protection locked="0"/>
    </xf>
    <xf numFmtId="177" fontId="11" fillId="0" borderId="17" xfId="0" applyNumberFormat="1" applyFont="1" applyBorder="1" applyAlignment="1" applyProtection="1">
      <alignment horizontal="center" vertical="top" shrinkToFit="1"/>
      <protection locked="0"/>
    </xf>
    <xf numFmtId="177" fontId="11" fillId="0" borderId="15" xfId="0" applyNumberFormat="1" applyFont="1" applyBorder="1" applyAlignment="1" applyProtection="1">
      <alignment vertical="top" shrinkToFit="1"/>
      <protection locked="0"/>
    </xf>
    <xf numFmtId="0" fontId="11" fillId="0" borderId="0" xfId="0" applyFont="1" applyAlignment="1" applyProtection="1">
      <alignment shrinkToFit="1"/>
      <protection locked="0"/>
    </xf>
    <xf numFmtId="0" fontId="11" fillId="0" borderId="18" xfId="0" applyFont="1" applyBorder="1" applyAlignment="1" applyProtection="1">
      <alignment vertical="top" shrinkToFit="1"/>
      <protection locked="0"/>
    </xf>
    <xf numFmtId="177" fontId="11" fillId="0" borderId="18" xfId="0" applyNumberFormat="1" applyFont="1" applyBorder="1" applyAlignment="1" applyProtection="1">
      <alignment vertical="top" shrinkToFit="1"/>
      <protection locked="0"/>
    </xf>
    <xf numFmtId="177" fontId="11" fillId="0" borderId="20" xfId="0" applyNumberFormat="1" applyFont="1" applyBorder="1" applyAlignment="1" applyProtection="1">
      <alignment vertical="top" shrinkToFit="1"/>
      <protection locked="0"/>
    </xf>
    <xf numFmtId="177" fontId="11" fillId="0" borderId="20" xfId="1" applyNumberFormat="1" applyFont="1" applyBorder="1" applyAlignment="1" applyProtection="1">
      <alignment vertical="top" shrinkToFit="1"/>
      <protection locked="0"/>
    </xf>
    <xf numFmtId="177" fontId="11" fillId="0" borderId="23" xfId="1" applyNumberFormat="1" applyFont="1" applyBorder="1" applyAlignment="1" applyProtection="1">
      <alignment vertical="top" shrinkToFit="1"/>
      <protection locked="0"/>
    </xf>
    <xf numFmtId="177" fontId="11" fillId="0" borderId="19" xfId="1" applyNumberFormat="1" applyFont="1" applyBorder="1" applyAlignment="1" applyProtection="1">
      <alignment vertical="top" shrinkToFit="1"/>
      <protection locked="0"/>
    </xf>
    <xf numFmtId="177" fontId="11" fillId="0" borderId="21" xfId="1" applyNumberFormat="1" applyFont="1" applyBorder="1" applyAlignment="1" applyProtection="1">
      <alignment vertical="top" shrinkToFit="1"/>
      <protection locked="0"/>
    </xf>
    <xf numFmtId="0" fontId="17" fillId="2" borderId="5" xfId="0" applyFont="1" applyFill="1" applyBorder="1" applyAlignment="1" applyProtection="1">
      <alignment horizontal="center" vertical="top"/>
      <protection locked="0"/>
    </xf>
    <xf numFmtId="177" fontId="11" fillId="2" borderId="5" xfId="1" applyNumberFormat="1" applyFont="1" applyFill="1" applyBorder="1" applyAlignment="1" applyProtection="1">
      <alignment horizontal="center" vertical="top" shrinkToFit="1"/>
      <protection locked="0"/>
    </xf>
    <xf numFmtId="177" fontId="11" fillId="2" borderId="2" xfId="1" applyNumberFormat="1" applyFont="1" applyFill="1" applyBorder="1" applyAlignment="1" applyProtection="1">
      <alignment horizontal="right" vertical="top" shrinkToFit="1"/>
      <protection locked="0"/>
    </xf>
    <xf numFmtId="177" fontId="11" fillId="2" borderId="3" xfId="1" applyNumberFormat="1" applyFont="1" applyFill="1" applyBorder="1" applyAlignment="1" applyProtection="1">
      <alignment horizontal="right" vertical="top" shrinkToFit="1"/>
      <protection locked="0"/>
    </xf>
    <xf numFmtId="177" fontId="11" fillId="2" borderId="4" xfId="1" applyNumberFormat="1" applyFont="1" applyFill="1" applyBorder="1" applyAlignment="1" applyProtection="1">
      <alignment horizontal="right" vertical="top" shrinkToFit="1"/>
      <protection locked="0"/>
    </xf>
    <xf numFmtId="0" fontId="17" fillId="2" borderId="5" xfId="0" applyFont="1" applyFill="1" applyBorder="1" applyAlignment="1" applyProtection="1">
      <alignment horizontal="center" vertical="top" shrinkToFit="1"/>
      <protection locked="0"/>
    </xf>
    <xf numFmtId="177" fontId="11" fillId="2" borderId="3" xfId="1" applyNumberFormat="1" applyFont="1" applyFill="1" applyBorder="1" applyAlignment="1" applyProtection="1">
      <alignment horizontal="center" vertical="top" shrinkToFit="1"/>
      <protection locked="0"/>
    </xf>
    <xf numFmtId="177" fontId="11" fillId="2" borderId="6" xfId="1" applyNumberFormat="1" applyFont="1" applyFill="1" applyBorder="1" applyAlignment="1" applyProtection="1">
      <alignment vertical="top" shrinkToFit="1"/>
      <protection locked="0"/>
    </xf>
    <xf numFmtId="177" fontId="11" fillId="2" borderId="3" xfId="1" applyNumberFormat="1" applyFont="1" applyFill="1" applyBorder="1" applyAlignment="1" applyProtection="1">
      <alignment vertical="top" shrinkToFit="1"/>
      <protection locked="0"/>
    </xf>
    <xf numFmtId="177" fontId="11" fillId="2" borderId="24" xfId="1" applyNumberFormat="1" applyFont="1" applyFill="1" applyBorder="1" applyAlignment="1" applyProtection="1">
      <alignment vertical="top" shrinkToFit="1"/>
      <protection locked="0"/>
    </xf>
    <xf numFmtId="177" fontId="11" fillId="2" borderId="4" xfId="1" applyNumberFormat="1" applyFont="1" applyFill="1" applyBorder="1" applyAlignment="1" applyProtection="1">
      <alignment vertical="top" shrinkToFit="1"/>
      <protection locked="0"/>
    </xf>
    <xf numFmtId="177" fontId="11" fillId="2" borderId="2" xfId="1" applyNumberFormat="1" applyFont="1" applyFill="1" applyBorder="1" applyAlignment="1" applyProtection="1">
      <alignment vertical="top" shrinkToFit="1"/>
      <protection locked="0"/>
    </xf>
    <xf numFmtId="0" fontId="11" fillId="0" borderId="25" xfId="0" applyFont="1" applyBorder="1" applyAlignment="1" applyProtection="1">
      <alignment horizontal="center" vertical="top"/>
      <protection locked="0"/>
    </xf>
    <xf numFmtId="177" fontId="18" fillId="0" borderId="25" xfId="1" applyNumberFormat="1" applyFont="1" applyBorder="1" applyAlignment="1" applyProtection="1">
      <alignment horizontal="center" vertical="top" shrinkToFit="1"/>
      <protection locked="0"/>
    </xf>
    <xf numFmtId="177" fontId="11" fillId="0" borderId="26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27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28" xfId="1" applyNumberFormat="1" applyFont="1" applyFill="1" applyBorder="1" applyAlignment="1" applyProtection="1">
      <alignment horizontal="right" vertical="top" shrinkToFit="1"/>
      <protection locked="0"/>
    </xf>
    <xf numFmtId="0" fontId="11" fillId="0" borderId="25" xfId="0" applyFont="1" applyBorder="1" applyAlignment="1" applyProtection="1">
      <alignment horizontal="center" vertical="top" shrinkToFit="1"/>
      <protection locked="0"/>
    </xf>
    <xf numFmtId="177" fontId="11" fillId="0" borderId="25" xfId="1" applyNumberFormat="1" applyFont="1" applyBorder="1" applyAlignment="1" applyProtection="1">
      <alignment horizontal="center" vertical="top" shrinkToFit="1"/>
      <protection locked="0"/>
    </xf>
    <xf numFmtId="177" fontId="11" fillId="0" borderId="27" xfId="1" applyNumberFormat="1" applyFont="1" applyBorder="1" applyAlignment="1" applyProtection="1">
      <alignment horizontal="center" vertical="top" shrinkToFit="1"/>
      <protection locked="0"/>
    </xf>
    <xf numFmtId="177" fontId="11" fillId="0" borderId="29" xfId="1" applyNumberFormat="1" applyFont="1" applyFill="1" applyBorder="1" applyAlignment="1" applyProtection="1">
      <alignment vertical="top" shrinkToFit="1"/>
      <protection locked="0"/>
    </xf>
    <xf numFmtId="177" fontId="11" fillId="0" borderId="27" xfId="1" applyNumberFormat="1" applyFont="1" applyBorder="1" applyAlignment="1" applyProtection="1">
      <alignment vertical="top" shrinkToFit="1"/>
      <protection locked="0"/>
    </xf>
    <xf numFmtId="177" fontId="11" fillId="0" borderId="30" xfId="1" applyNumberFormat="1" applyFont="1" applyBorder="1" applyAlignment="1" applyProtection="1">
      <alignment vertical="top" shrinkToFit="1"/>
      <protection locked="0"/>
    </xf>
    <xf numFmtId="177" fontId="11" fillId="0" borderId="28" xfId="1" applyNumberFormat="1" applyFont="1" applyFill="1" applyBorder="1" applyAlignment="1" applyProtection="1">
      <alignment vertical="top" shrinkToFit="1"/>
      <protection locked="0"/>
    </xf>
    <xf numFmtId="0" fontId="17" fillId="0" borderId="31" xfId="0" applyFont="1" applyBorder="1" applyAlignment="1" applyProtection="1">
      <alignment horizontal="center" vertical="top" shrinkToFit="1"/>
      <protection locked="0"/>
    </xf>
    <xf numFmtId="177" fontId="11" fillId="0" borderId="31" xfId="1" applyNumberFormat="1" applyFont="1" applyFill="1" applyBorder="1" applyAlignment="1" applyProtection="1">
      <alignment horizontal="center" vertical="top" shrinkToFit="1"/>
      <protection locked="0"/>
    </xf>
    <xf numFmtId="177" fontId="11" fillId="0" borderId="32" xfId="1" applyNumberFormat="1" applyFont="1" applyFill="1" applyBorder="1" applyAlignment="1" applyProtection="1">
      <alignment vertical="top" shrinkToFit="1"/>
      <protection locked="0"/>
    </xf>
    <xf numFmtId="177" fontId="11" fillId="0" borderId="33" xfId="1" applyNumberFormat="1" applyFont="1" applyFill="1" applyBorder="1" applyAlignment="1" applyProtection="1">
      <alignment vertical="top" shrinkToFit="1"/>
      <protection locked="0"/>
    </xf>
    <xf numFmtId="177" fontId="11" fillId="0" borderId="34" xfId="1" applyNumberFormat="1" applyFont="1" applyFill="1" applyBorder="1" applyAlignment="1" applyProtection="1">
      <alignment vertical="top" shrinkToFit="1"/>
      <protection locked="0"/>
    </xf>
    <xf numFmtId="0" fontId="11" fillId="0" borderId="35" xfId="0" applyFont="1" applyBorder="1" applyAlignment="1" applyProtection="1">
      <alignment horizontal="center" vertical="top"/>
      <protection locked="0"/>
    </xf>
    <xf numFmtId="177" fontId="18" fillId="0" borderId="35" xfId="1" applyNumberFormat="1" applyFont="1" applyBorder="1" applyAlignment="1" applyProtection="1">
      <alignment horizontal="center" vertical="top" shrinkToFit="1"/>
      <protection locked="0"/>
    </xf>
    <xf numFmtId="177" fontId="11" fillId="0" borderId="36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37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38" xfId="1" applyNumberFormat="1" applyFont="1" applyFill="1" applyBorder="1" applyAlignment="1" applyProtection="1">
      <alignment horizontal="right" vertical="top" shrinkToFit="1"/>
      <protection locked="0"/>
    </xf>
    <xf numFmtId="0" fontId="11" fillId="0" borderId="35" xfId="0" applyFont="1" applyBorder="1" applyAlignment="1" applyProtection="1">
      <alignment horizontal="center" vertical="top" shrinkToFit="1"/>
      <protection locked="0"/>
    </xf>
    <xf numFmtId="177" fontId="11" fillId="0" borderId="35" xfId="1" applyNumberFormat="1" applyFont="1" applyBorder="1" applyAlignment="1" applyProtection="1">
      <alignment horizontal="center" vertical="top" shrinkToFit="1"/>
      <protection locked="0"/>
    </xf>
    <xf numFmtId="177" fontId="11" fillId="0" borderId="37" xfId="1" applyNumberFormat="1" applyFont="1" applyBorder="1" applyAlignment="1" applyProtection="1">
      <alignment horizontal="center" vertical="top" shrinkToFit="1"/>
      <protection locked="0"/>
    </xf>
    <xf numFmtId="177" fontId="11" fillId="0" borderId="39" xfId="1" applyNumberFormat="1" applyFont="1" applyFill="1" applyBorder="1" applyAlignment="1" applyProtection="1">
      <alignment vertical="top" shrinkToFit="1"/>
      <protection locked="0"/>
    </xf>
    <xf numFmtId="177" fontId="11" fillId="0" borderId="37" xfId="1" applyNumberFormat="1" applyFont="1" applyBorder="1" applyAlignment="1" applyProtection="1">
      <alignment vertical="top" shrinkToFit="1"/>
      <protection locked="0"/>
    </xf>
    <xf numFmtId="177" fontId="11" fillId="0" borderId="40" xfId="1" applyNumberFormat="1" applyFont="1" applyBorder="1" applyAlignment="1" applyProtection="1">
      <alignment vertical="top" shrinkToFit="1"/>
      <protection locked="0"/>
    </xf>
    <xf numFmtId="177" fontId="11" fillId="0" borderId="38" xfId="1" applyNumberFormat="1" applyFont="1" applyFill="1" applyBorder="1" applyAlignment="1" applyProtection="1">
      <alignment vertical="top" shrinkToFit="1"/>
      <protection locked="0"/>
    </xf>
    <xf numFmtId="0" fontId="11" fillId="0" borderId="31" xfId="0" applyFont="1" applyBorder="1" applyAlignment="1" applyProtection="1">
      <alignment horizontal="center" vertical="top" shrinkToFit="1"/>
      <protection locked="0"/>
    </xf>
    <xf numFmtId="177" fontId="11" fillId="0" borderId="31" xfId="1" applyNumberFormat="1" applyFont="1" applyBorder="1" applyAlignment="1" applyProtection="1">
      <alignment horizontal="center" vertical="top" shrinkToFit="1"/>
      <protection locked="0"/>
    </xf>
    <xf numFmtId="177" fontId="11" fillId="0" borderId="33" xfId="1" applyNumberFormat="1" applyFont="1" applyBorder="1" applyAlignment="1" applyProtection="1">
      <alignment horizontal="center" vertical="top" shrinkToFit="1"/>
      <protection locked="0"/>
    </xf>
    <xf numFmtId="177" fontId="11" fillId="0" borderId="39" xfId="1" applyNumberFormat="1" applyFont="1" applyBorder="1" applyAlignment="1" applyProtection="1">
      <alignment vertical="top" shrinkToFit="1"/>
      <protection locked="0"/>
    </xf>
    <xf numFmtId="0" fontId="11" fillId="2" borderId="5" xfId="0" applyFont="1" applyFill="1" applyBorder="1" applyAlignment="1" applyProtection="1">
      <alignment horizontal="center" vertical="top" shrinkToFit="1"/>
      <protection locked="0"/>
    </xf>
    <xf numFmtId="177" fontId="11" fillId="0" borderId="26" xfId="1" applyNumberFormat="1" applyFont="1" applyFill="1" applyBorder="1" applyAlignment="1" applyProtection="1">
      <alignment vertical="top" shrinkToFit="1"/>
      <protection locked="0"/>
    </xf>
    <xf numFmtId="177" fontId="11" fillId="0" borderId="27" xfId="1" applyNumberFormat="1" applyFont="1" applyFill="1" applyBorder="1" applyAlignment="1" applyProtection="1">
      <alignment vertical="top" shrinkToFit="1"/>
      <protection locked="0"/>
    </xf>
    <xf numFmtId="177" fontId="11" fillId="0" borderId="36" xfId="1" applyNumberFormat="1" applyFont="1" applyFill="1" applyBorder="1" applyAlignment="1" applyProtection="1">
      <alignment vertical="top" shrinkToFit="1"/>
      <protection locked="0"/>
    </xf>
    <xf numFmtId="177" fontId="11" fillId="0" borderId="37" xfId="1" applyNumberFormat="1" applyFont="1" applyFill="1" applyBorder="1" applyAlignment="1" applyProtection="1">
      <alignment vertical="top" shrinkToFit="1"/>
      <protection locked="0"/>
    </xf>
    <xf numFmtId="0" fontId="17" fillId="4" borderId="35" xfId="0" applyFont="1" applyFill="1" applyBorder="1" applyAlignment="1" applyProtection="1">
      <alignment horizontal="center" vertical="top" shrinkToFit="1"/>
      <protection locked="0"/>
    </xf>
    <xf numFmtId="177" fontId="11" fillId="4" borderId="35" xfId="1" applyNumberFormat="1" applyFont="1" applyFill="1" applyBorder="1" applyAlignment="1" applyProtection="1">
      <alignment horizontal="center" vertical="top" shrinkToFit="1"/>
    </xf>
    <xf numFmtId="177" fontId="11" fillId="4" borderId="36" xfId="1" applyNumberFormat="1" applyFont="1" applyFill="1" applyBorder="1" applyAlignment="1" applyProtection="1">
      <alignment vertical="top" shrinkToFit="1"/>
    </xf>
    <xf numFmtId="177" fontId="11" fillId="4" borderId="37" xfId="1" applyNumberFormat="1" applyFont="1" applyFill="1" applyBorder="1" applyAlignment="1" applyProtection="1">
      <alignment vertical="top" shrinkToFit="1"/>
    </xf>
    <xf numFmtId="177" fontId="11" fillId="4" borderId="38" xfId="1" applyNumberFormat="1" applyFont="1" applyFill="1" applyBorder="1" applyAlignment="1" applyProtection="1">
      <alignment vertical="top" shrinkToFit="1"/>
    </xf>
    <xf numFmtId="0" fontId="11" fillId="0" borderId="18" xfId="0" applyFont="1" applyBorder="1" applyAlignment="1" applyProtection="1">
      <alignment horizontal="center" vertical="top" shrinkToFit="1"/>
      <protection locked="0"/>
    </xf>
    <xf numFmtId="177" fontId="11" fillId="0" borderId="18" xfId="1" applyNumberFormat="1" applyFont="1" applyBorder="1" applyAlignment="1" applyProtection="1">
      <alignment horizontal="center" vertical="top" shrinkToFit="1"/>
      <protection locked="0"/>
    </xf>
    <xf numFmtId="177" fontId="11" fillId="0" borderId="19" xfId="1" applyNumberFormat="1" applyFont="1" applyFill="1" applyBorder="1" applyAlignment="1" applyProtection="1">
      <alignment vertical="top" shrinkToFit="1"/>
      <protection locked="0"/>
    </xf>
    <xf numFmtId="177" fontId="11" fillId="0" borderId="20" xfId="1" applyNumberFormat="1" applyFont="1" applyFill="1" applyBorder="1" applyAlignment="1" applyProtection="1">
      <alignment vertical="top" shrinkToFit="1"/>
      <protection locked="0"/>
    </xf>
    <xf numFmtId="177" fontId="11" fillId="0" borderId="21" xfId="1" applyNumberFormat="1" applyFont="1" applyFill="1" applyBorder="1" applyAlignment="1" applyProtection="1">
      <alignment vertical="top" shrinkToFit="1"/>
      <protection locked="0"/>
    </xf>
    <xf numFmtId="177" fontId="11" fillId="0" borderId="38" xfId="1" applyNumberFormat="1" applyFont="1" applyBorder="1" applyAlignment="1" applyProtection="1">
      <alignment vertical="top" shrinkToFit="1"/>
      <protection locked="0"/>
    </xf>
    <xf numFmtId="0" fontId="11" fillId="3" borderId="18" xfId="0" applyFont="1" applyFill="1" applyBorder="1" applyAlignment="1" applyProtection="1">
      <alignment horizontal="center" vertical="top" shrinkToFit="1"/>
      <protection locked="0"/>
    </xf>
    <xf numFmtId="177" fontId="11" fillId="3" borderId="18" xfId="1" applyNumberFormat="1" applyFont="1" applyFill="1" applyBorder="1" applyAlignment="1" applyProtection="1">
      <alignment horizontal="center" vertical="top" shrinkToFit="1"/>
    </xf>
    <xf numFmtId="177" fontId="11" fillId="3" borderId="20" xfId="1" applyNumberFormat="1" applyFont="1" applyFill="1" applyBorder="1" applyAlignment="1" applyProtection="1">
      <alignment horizontal="center" vertical="top" shrinkToFit="1"/>
    </xf>
    <xf numFmtId="177" fontId="11" fillId="3" borderId="22" xfId="1" applyNumberFormat="1" applyFont="1" applyFill="1" applyBorder="1" applyAlignment="1" applyProtection="1">
      <alignment vertical="top" shrinkToFit="1"/>
    </xf>
    <xf numFmtId="177" fontId="11" fillId="3" borderId="20" xfId="1" applyNumberFormat="1" applyFont="1" applyFill="1" applyBorder="1" applyAlignment="1" applyProtection="1">
      <alignment vertical="top" shrinkToFit="1"/>
    </xf>
    <xf numFmtId="177" fontId="11" fillId="3" borderId="23" xfId="1" applyNumberFormat="1" applyFont="1" applyFill="1" applyBorder="1" applyAlignment="1" applyProtection="1">
      <alignment vertical="top" shrinkToFit="1"/>
    </xf>
    <xf numFmtId="177" fontId="11" fillId="3" borderId="21" xfId="1" applyNumberFormat="1" applyFont="1" applyFill="1" applyBorder="1" applyAlignment="1" applyProtection="1">
      <alignment vertical="top" shrinkToFit="1"/>
    </xf>
    <xf numFmtId="177" fontId="11" fillId="0" borderId="35" xfId="1" applyNumberFormat="1" applyFont="1" applyFill="1" applyBorder="1" applyAlignment="1" applyProtection="1">
      <alignment horizontal="center" vertical="top" shrinkToFit="1"/>
      <protection locked="0"/>
    </xf>
    <xf numFmtId="177" fontId="11" fillId="0" borderId="28" xfId="1" applyNumberFormat="1" applyFont="1" applyBorder="1" applyAlignment="1" applyProtection="1">
      <alignment vertical="top" shrinkToFit="1"/>
      <protection locked="0"/>
    </xf>
    <xf numFmtId="0" fontId="11" fillId="3" borderId="35" xfId="0" applyFont="1" applyFill="1" applyBorder="1" applyAlignment="1">
      <alignment vertical="top"/>
    </xf>
    <xf numFmtId="177" fontId="11" fillId="3" borderId="35" xfId="1" applyNumberFormat="1" applyFont="1" applyFill="1" applyBorder="1" applyAlignment="1" applyProtection="1">
      <alignment vertical="top" shrinkToFit="1"/>
    </xf>
    <xf numFmtId="177" fontId="11" fillId="3" borderId="36" xfId="1" applyNumberFormat="1" applyFont="1" applyFill="1" applyBorder="1" applyAlignment="1" applyProtection="1">
      <alignment horizontal="right" vertical="top" shrinkToFit="1"/>
    </xf>
    <xf numFmtId="177" fontId="11" fillId="3" borderId="37" xfId="1" applyNumberFormat="1" applyFont="1" applyFill="1" applyBorder="1" applyAlignment="1" applyProtection="1">
      <alignment horizontal="right" vertical="top" shrinkToFit="1"/>
    </xf>
    <xf numFmtId="177" fontId="11" fillId="3" borderId="38" xfId="1" applyNumberFormat="1" applyFont="1" applyFill="1" applyBorder="1" applyAlignment="1" applyProtection="1">
      <alignment horizontal="right" vertical="top" shrinkToFit="1"/>
    </xf>
    <xf numFmtId="0" fontId="11" fillId="2" borderId="35" xfId="0" applyFont="1" applyFill="1" applyBorder="1" applyAlignment="1" applyProtection="1">
      <alignment horizontal="center" vertical="top" shrinkToFit="1"/>
      <protection locked="0"/>
    </xf>
    <xf numFmtId="177" fontId="11" fillId="2" borderId="35" xfId="1" applyNumberFormat="1" applyFont="1" applyFill="1" applyBorder="1" applyAlignment="1" applyProtection="1">
      <alignment horizontal="center" vertical="top" shrinkToFit="1"/>
      <protection locked="0"/>
    </xf>
    <xf numFmtId="177" fontId="11" fillId="2" borderId="36" xfId="1" applyNumberFormat="1" applyFont="1" applyFill="1" applyBorder="1" applyAlignment="1" applyProtection="1">
      <alignment vertical="top" shrinkToFit="1"/>
      <protection locked="0"/>
    </xf>
    <xf numFmtId="177" fontId="11" fillId="2" borderId="37" xfId="1" applyNumberFormat="1" applyFont="1" applyFill="1" applyBorder="1" applyAlignment="1" applyProtection="1">
      <alignment vertical="top" shrinkToFit="1"/>
      <protection locked="0"/>
    </xf>
    <xf numFmtId="177" fontId="11" fillId="2" borderId="38" xfId="1" applyNumberFormat="1" applyFont="1" applyFill="1" applyBorder="1" applyAlignment="1" applyProtection="1">
      <alignment vertical="top" shrinkToFit="1"/>
      <protection locked="0"/>
    </xf>
    <xf numFmtId="0" fontId="11" fillId="2" borderId="25" xfId="0" applyFont="1" applyFill="1" applyBorder="1" applyAlignment="1" applyProtection="1">
      <alignment vertical="top"/>
      <protection locked="0"/>
    </xf>
    <xf numFmtId="177" fontId="11" fillId="2" borderId="25" xfId="1" applyNumberFormat="1" applyFont="1" applyFill="1" applyBorder="1" applyAlignment="1" applyProtection="1">
      <alignment vertical="top" shrinkToFit="1"/>
      <protection locked="0"/>
    </xf>
    <xf numFmtId="177" fontId="11" fillId="2" borderId="26" xfId="1" applyNumberFormat="1" applyFont="1" applyFill="1" applyBorder="1" applyAlignment="1" applyProtection="1">
      <alignment horizontal="right" vertical="top" shrinkToFit="1"/>
      <protection locked="0"/>
    </xf>
    <xf numFmtId="177" fontId="11" fillId="2" borderId="27" xfId="1" applyNumberFormat="1" applyFont="1" applyFill="1" applyBorder="1" applyAlignment="1" applyProtection="1">
      <alignment horizontal="right" vertical="top" shrinkToFit="1"/>
      <protection locked="0"/>
    </xf>
    <xf numFmtId="177" fontId="11" fillId="2" borderId="28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35" xfId="1" applyNumberFormat="1" applyFont="1" applyBorder="1" applyAlignment="1" applyProtection="1">
      <alignment horizontal="right" vertical="top" shrinkToFit="1"/>
      <protection locked="0"/>
    </xf>
    <xf numFmtId="177" fontId="11" fillId="0" borderId="37" xfId="1" applyNumberFormat="1" applyFont="1" applyBorder="1" applyAlignment="1" applyProtection="1">
      <alignment horizontal="right" vertical="top" shrinkToFit="1"/>
      <protection locked="0"/>
    </xf>
    <xf numFmtId="0" fontId="11" fillId="0" borderId="41" xfId="0" applyFont="1" applyBorder="1" applyAlignment="1" applyProtection="1">
      <alignment horizontal="center" vertical="top"/>
      <protection locked="0"/>
    </xf>
    <xf numFmtId="0" fontId="11" fillId="0" borderId="42" xfId="0" applyFont="1" applyBorder="1" applyAlignment="1" applyProtection="1">
      <alignment horizontal="center" vertical="top"/>
      <protection locked="0"/>
    </xf>
    <xf numFmtId="177" fontId="9" fillId="0" borderId="41" xfId="0" applyNumberFormat="1" applyFont="1" applyBorder="1" applyAlignment="1" applyProtection="1">
      <alignment vertical="top"/>
      <protection locked="0"/>
    </xf>
    <xf numFmtId="177" fontId="9" fillId="0" borderId="0" xfId="0" applyNumberFormat="1" applyFont="1" applyAlignment="1" applyProtection="1">
      <alignment vertical="top"/>
      <protection locked="0"/>
    </xf>
    <xf numFmtId="177" fontId="9" fillId="0" borderId="37" xfId="0" applyNumberFormat="1" applyFont="1" applyBorder="1" applyAlignment="1" applyProtection="1">
      <alignment vertical="top"/>
      <protection locked="0"/>
    </xf>
    <xf numFmtId="177" fontId="11" fillId="0" borderId="43" xfId="1" applyNumberFormat="1" applyFont="1" applyBorder="1" applyAlignment="1" applyProtection="1">
      <alignment vertical="top" shrinkToFit="1"/>
      <protection locked="0"/>
    </xf>
    <xf numFmtId="177" fontId="11" fillId="0" borderId="44" xfId="1" applyNumberFormat="1" applyFont="1" applyFill="1" applyBorder="1" applyAlignment="1" applyProtection="1">
      <alignment vertical="top" shrinkToFit="1"/>
      <protection locked="0"/>
    </xf>
    <xf numFmtId="0" fontId="11" fillId="3" borderId="41" xfId="0" applyFont="1" applyFill="1" applyBorder="1" applyAlignment="1" applyProtection="1">
      <alignment horizontal="center" vertical="top"/>
      <protection locked="0"/>
    </xf>
    <xf numFmtId="177" fontId="11" fillId="3" borderId="35" xfId="1" applyNumberFormat="1" applyFont="1" applyFill="1" applyBorder="1" applyAlignment="1" applyProtection="1">
      <alignment horizontal="center" vertical="top" shrinkToFit="1"/>
    </xf>
    <xf numFmtId="0" fontId="17" fillId="0" borderId="45" xfId="0" applyFont="1" applyBorder="1" applyAlignment="1" applyProtection="1">
      <alignment horizontal="center" vertical="top" shrinkToFit="1"/>
      <protection locked="0"/>
    </xf>
    <xf numFmtId="177" fontId="11" fillId="0" borderId="45" xfId="1" applyNumberFormat="1" applyFont="1" applyBorder="1" applyAlignment="1" applyProtection="1">
      <alignment horizontal="center" vertical="top" shrinkToFit="1"/>
      <protection locked="0"/>
    </xf>
    <xf numFmtId="177" fontId="11" fillId="0" borderId="46" xfId="1" applyNumberFormat="1" applyFont="1" applyBorder="1" applyAlignment="1" applyProtection="1">
      <alignment horizontal="center" vertical="top" shrinkToFit="1"/>
      <protection locked="0"/>
    </xf>
    <xf numFmtId="177" fontId="11" fillId="0" borderId="47" xfId="1" applyNumberFormat="1" applyFont="1" applyBorder="1" applyAlignment="1" applyProtection="1">
      <alignment vertical="top" shrinkToFit="1"/>
      <protection locked="0"/>
    </xf>
    <xf numFmtId="177" fontId="11" fillId="0" borderId="46" xfId="1" applyNumberFormat="1" applyFont="1" applyBorder="1" applyAlignment="1" applyProtection="1">
      <alignment vertical="top" shrinkToFit="1"/>
      <protection locked="0"/>
    </xf>
    <xf numFmtId="177" fontId="11" fillId="0" borderId="48" xfId="1" applyNumberFormat="1" applyFont="1" applyBorder="1" applyAlignment="1" applyProtection="1">
      <alignment vertical="top" shrinkToFit="1"/>
      <protection locked="0"/>
    </xf>
    <xf numFmtId="177" fontId="11" fillId="0" borderId="49" xfId="1" applyNumberFormat="1" applyFont="1" applyBorder="1" applyAlignment="1" applyProtection="1">
      <alignment vertical="top" shrinkToFit="1"/>
      <protection locked="0"/>
    </xf>
    <xf numFmtId="0" fontId="11" fillId="2" borderId="35" xfId="0" applyFont="1" applyFill="1" applyBorder="1" applyAlignment="1" applyProtection="1">
      <alignment horizontal="center" vertical="top"/>
      <protection locked="0"/>
    </xf>
    <xf numFmtId="177" fontId="11" fillId="2" borderId="36" xfId="1" applyNumberFormat="1" applyFont="1" applyFill="1" applyBorder="1" applyAlignment="1" applyProtection="1">
      <alignment horizontal="right" vertical="top" shrinkToFit="1"/>
      <protection locked="0"/>
    </xf>
    <xf numFmtId="177" fontId="11" fillId="2" borderId="37" xfId="1" applyNumberFormat="1" applyFont="1" applyFill="1" applyBorder="1" applyAlignment="1" applyProtection="1">
      <alignment horizontal="right" vertical="top" shrinkToFit="1"/>
      <protection locked="0"/>
    </xf>
    <xf numFmtId="177" fontId="11" fillId="2" borderId="38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37" xfId="1" applyNumberFormat="1" applyFont="1" applyFill="1" applyBorder="1" applyAlignment="1" applyProtection="1">
      <alignment horizontal="center" vertical="top" shrinkToFit="1"/>
      <protection locked="0"/>
    </xf>
    <xf numFmtId="177" fontId="11" fillId="0" borderId="40" xfId="1" applyNumberFormat="1" applyFont="1" applyFill="1" applyBorder="1" applyAlignment="1" applyProtection="1">
      <alignment vertical="top" shrinkToFit="1"/>
      <protection locked="0"/>
    </xf>
    <xf numFmtId="0" fontId="17" fillId="2" borderId="35" xfId="0" applyFont="1" applyFill="1" applyBorder="1" applyAlignment="1" applyProtection="1">
      <alignment horizontal="center" vertical="top" shrinkToFit="1"/>
      <protection locked="0"/>
    </xf>
    <xf numFmtId="177" fontId="11" fillId="2" borderId="37" xfId="1" applyNumberFormat="1" applyFont="1" applyFill="1" applyBorder="1" applyAlignment="1" applyProtection="1">
      <alignment horizontal="center" vertical="top" shrinkToFit="1"/>
      <protection locked="0"/>
    </xf>
    <xf numFmtId="177" fontId="11" fillId="2" borderId="39" xfId="1" applyNumberFormat="1" applyFont="1" applyFill="1" applyBorder="1" applyAlignment="1" applyProtection="1">
      <alignment vertical="top" shrinkToFit="1"/>
      <protection locked="0"/>
    </xf>
    <xf numFmtId="177" fontId="11" fillId="2" borderId="40" xfId="1" applyNumberFormat="1" applyFont="1" applyFill="1" applyBorder="1" applyAlignment="1" applyProtection="1">
      <alignment vertical="top" shrinkToFit="1"/>
      <protection locked="0"/>
    </xf>
    <xf numFmtId="0" fontId="11" fillId="0" borderId="45" xfId="0" applyFont="1" applyBorder="1" applyAlignment="1" applyProtection="1">
      <alignment horizontal="center" vertical="top" shrinkToFit="1"/>
      <protection locked="0"/>
    </xf>
    <xf numFmtId="177" fontId="11" fillId="0" borderId="54" xfId="1" applyNumberFormat="1" applyFont="1" applyFill="1" applyBorder="1" applyAlignment="1" applyProtection="1">
      <alignment vertical="top" shrinkToFit="1"/>
      <protection locked="0"/>
    </xf>
    <xf numFmtId="177" fontId="11" fillId="0" borderId="46" xfId="1" applyNumberFormat="1" applyFont="1" applyFill="1" applyBorder="1" applyAlignment="1" applyProtection="1">
      <alignment vertical="top" shrinkToFit="1"/>
      <protection locked="0"/>
    </xf>
    <xf numFmtId="177" fontId="11" fillId="0" borderId="49" xfId="1" applyNumberFormat="1" applyFont="1" applyFill="1" applyBorder="1" applyAlignment="1" applyProtection="1">
      <alignment vertical="top" shrinkToFit="1"/>
      <protection locked="0"/>
    </xf>
    <xf numFmtId="0" fontId="11" fillId="4" borderId="35" xfId="0" applyFont="1" applyFill="1" applyBorder="1" applyAlignment="1" applyProtection="1">
      <alignment horizontal="center" vertical="top" shrinkToFit="1"/>
      <protection locked="0"/>
    </xf>
    <xf numFmtId="177" fontId="11" fillId="4" borderId="37" xfId="1" applyNumberFormat="1" applyFont="1" applyFill="1" applyBorder="1" applyAlignment="1" applyProtection="1">
      <alignment horizontal="center" vertical="top" shrinkToFit="1"/>
    </xf>
    <xf numFmtId="177" fontId="11" fillId="4" borderId="39" xfId="1" applyNumberFormat="1" applyFont="1" applyFill="1" applyBorder="1" applyAlignment="1" applyProtection="1">
      <alignment vertical="top" shrinkToFit="1"/>
    </xf>
    <xf numFmtId="177" fontId="11" fillId="4" borderId="40" xfId="1" applyNumberFormat="1" applyFont="1" applyFill="1" applyBorder="1" applyAlignment="1" applyProtection="1">
      <alignment vertical="top" shrinkToFit="1"/>
    </xf>
    <xf numFmtId="177" fontId="11" fillId="0" borderId="20" xfId="1" applyNumberFormat="1" applyFont="1" applyBorder="1" applyAlignment="1" applyProtection="1">
      <alignment horizontal="center" vertical="top" shrinkToFit="1"/>
      <protection locked="0"/>
    </xf>
    <xf numFmtId="177" fontId="11" fillId="0" borderId="22" xfId="1" applyNumberFormat="1" applyFont="1" applyBorder="1" applyAlignment="1" applyProtection="1">
      <alignment vertical="top" shrinkToFit="1"/>
      <protection locked="0"/>
    </xf>
    <xf numFmtId="177" fontId="11" fillId="2" borderId="6" xfId="1" applyNumberFormat="1" applyFont="1" applyFill="1" applyBorder="1" applyAlignment="1" applyProtection="1">
      <alignment horizontal="right" vertical="top" shrinkToFit="1"/>
      <protection locked="0"/>
    </xf>
    <xf numFmtId="177" fontId="11" fillId="0" borderId="29" xfId="1" applyNumberFormat="1" applyFont="1" applyBorder="1" applyAlignment="1" applyProtection="1">
      <alignment horizontal="right" vertical="top" shrinkToFit="1"/>
      <protection locked="0"/>
    </xf>
    <xf numFmtId="0" fontId="17" fillId="0" borderId="35" xfId="0" applyFont="1" applyBorder="1" applyAlignment="1" applyProtection="1">
      <alignment horizontal="center" vertical="top" shrinkToFit="1"/>
      <protection locked="0"/>
    </xf>
    <xf numFmtId="0" fontId="11" fillId="3" borderId="18" xfId="0" applyFont="1" applyFill="1" applyBorder="1" applyAlignment="1" applyProtection="1">
      <alignment horizontal="center" vertical="top"/>
      <protection locked="0"/>
    </xf>
    <xf numFmtId="177" fontId="11" fillId="3" borderId="19" xfId="1" applyNumberFormat="1" applyFont="1" applyFill="1" applyBorder="1" applyAlignment="1" applyProtection="1">
      <alignment horizontal="right" vertical="top" shrinkToFit="1"/>
    </xf>
    <xf numFmtId="177" fontId="11" fillId="3" borderId="20" xfId="1" applyNumberFormat="1" applyFont="1" applyFill="1" applyBorder="1" applyAlignment="1" applyProtection="1">
      <alignment horizontal="right" vertical="top" shrinkToFit="1"/>
    </xf>
    <xf numFmtId="177" fontId="11" fillId="3" borderId="21" xfId="1" applyNumberFormat="1" applyFont="1" applyFill="1" applyBorder="1" applyAlignment="1" applyProtection="1">
      <alignment horizontal="right" vertical="top" shrinkToFit="1"/>
    </xf>
    <xf numFmtId="0" fontId="11" fillId="0" borderId="50" xfId="0" applyFont="1" applyBorder="1" applyAlignment="1" applyProtection="1">
      <alignment vertical="top" shrinkToFit="1"/>
      <protection locked="0"/>
    </xf>
    <xf numFmtId="177" fontId="11" fillId="0" borderId="50" xfId="1" applyNumberFormat="1" applyFont="1" applyBorder="1" applyAlignment="1" applyProtection="1">
      <alignment vertical="top" shrinkToFit="1"/>
      <protection locked="0"/>
    </xf>
    <xf numFmtId="177" fontId="11" fillId="0" borderId="52" xfId="1" applyNumberFormat="1" applyFont="1" applyBorder="1" applyAlignment="1" applyProtection="1">
      <alignment vertical="top" shrinkToFit="1"/>
      <protection locked="0"/>
    </xf>
    <xf numFmtId="177" fontId="11" fillId="0" borderId="55" xfId="1" applyNumberFormat="1" applyFont="1" applyBorder="1" applyAlignment="1" applyProtection="1">
      <alignment vertical="top" shrinkToFit="1"/>
      <protection locked="0"/>
    </xf>
    <xf numFmtId="177" fontId="11" fillId="0" borderId="56" xfId="1" applyNumberFormat="1" applyFont="1" applyBorder="1" applyAlignment="1" applyProtection="1">
      <alignment vertical="top" shrinkToFit="1"/>
      <protection locked="0"/>
    </xf>
    <xf numFmtId="177" fontId="11" fillId="0" borderId="53" xfId="1" applyNumberFormat="1" applyFont="1" applyBorder="1" applyAlignment="1" applyProtection="1">
      <alignment vertical="top" shrinkToFit="1"/>
      <protection locked="0"/>
    </xf>
    <xf numFmtId="0" fontId="11" fillId="3" borderId="5" xfId="0" applyFont="1" applyFill="1" applyBorder="1" applyAlignment="1">
      <alignment horizontal="center" vertical="top" shrinkToFit="1"/>
    </xf>
    <xf numFmtId="177" fontId="11" fillId="3" borderId="5" xfId="1" applyNumberFormat="1" applyFont="1" applyFill="1" applyBorder="1" applyAlignment="1" applyProtection="1">
      <alignment horizontal="center" vertical="top" shrinkToFit="1"/>
    </xf>
    <xf numFmtId="177" fontId="11" fillId="3" borderId="2" xfId="1" applyNumberFormat="1" applyFont="1" applyFill="1" applyBorder="1" applyAlignment="1" applyProtection="1">
      <alignment vertical="top" shrinkToFit="1"/>
    </xf>
    <xf numFmtId="177" fontId="11" fillId="3" borderId="3" xfId="1" applyNumberFormat="1" applyFont="1" applyFill="1" applyBorder="1" applyAlignment="1" applyProtection="1">
      <alignment vertical="top" shrinkToFit="1"/>
    </xf>
    <xf numFmtId="177" fontId="11" fillId="3" borderId="4" xfId="1" applyNumberFormat="1" applyFont="1" applyFill="1" applyBorder="1" applyAlignment="1" applyProtection="1">
      <alignment vertical="top" shrinkToFit="1"/>
    </xf>
    <xf numFmtId="0" fontId="9" fillId="0" borderId="0" xfId="0" applyFont="1" applyAlignment="1" applyProtection="1">
      <alignment shrinkToFit="1"/>
      <protection locked="0"/>
    </xf>
    <xf numFmtId="0" fontId="10" fillId="0" borderId="0" xfId="0" applyFont="1" applyAlignment="1" applyProtection="1">
      <alignment shrinkToFit="1"/>
      <protection locked="0"/>
    </xf>
    <xf numFmtId="0" fontId="11" fillId="0" borderId="57" xfId="0" applyFont="1" applyBorder="1" applyAlignment="1" applyProtection="1">
      <alignment horizontal="center" vertical="top" shrinkToFit="1"/>
      <protection locked="0"/>
    </xf>
    <xf numFmtId="177" fontId="11" fillId="0" borderId="57" xfId="1" applyNumberFormat="1" applyFont="1" applyBorder="1" applyAlignment="1" applyProtection="1">
      <alignment horizontal="center" vertical="top" shrinkToFit="1"/>
      <protection locked="0"/>
    </xf>
    <xf numFmtId="177" fontId="11" fillId="0" borderId="57" xfId="1" applyNumberFormat="1" applyFont="1" applyFill="1" applyBorder="1" applyAlignment="1" applyProtection="1">
      <alignment vertical="top" shrinkToFit="1"/>
      <protection locked="0"/>
    </xf>
    <xf numFmtId="177" fontId="11" fillId="0" borderId="36" xfId="0" applyNumberFormat="1" applyFont="1" applyBorder="1" applyAlignment="1" applyProtection="1">
      <alignment vertical="top" shrinkToFit="1"/>
      <protection locked="0"/>
    </xf>
    <xf numFmtId="177" fontId="11" fillId="0" borderId="37" xfId="0" applyNumberFormat="1" applyFont="1" applyBorder="1" applyAlignment="1" applyProtection="1">
      <alignment vertical="top" shrinkToFit="1"/>
      <protection locked="0"/>
    </xf>
    <xf numFmtId="177" fontId="11" fillId="0" borderId="38" xfId="0" applyNumberFormat="1" applyFont="1" applyBorder="1" applyAlignment="1" applyProtection="1">
      <alignment vertical="top" shrinkToFit="1"/>
      <protection locked="0"/>
    </xf>
    <xf numFmtId="0" fontId="11" fillId="3" borderId="35" xfId="0" applyFont="1" applyFill="1" applyBorder="1" applyAlignment="1" applyProtection="1">
      <alignment horizontal="center" vertical="top" shrinkToFit="1"/>
      <protection locked="0"/>
    </xf>
    <xf numFmtId="177" fontId="11" fillId="3" borderId="35" xfId="1" applyNumberFormat="1" applyFont="1" applyFill="1" applyBorder="1" applyAlignment="1" applyProtection="1">
      <alignment horizontal="center" vertical="top" shrinkToFit="1"/>
      <protection locked="0"/>
    </xf>
    <xf numFmtId="177" fontId="11" fillId="3" borderId="36" xfId="1" applyNumberFormat="1" applyFont="1" applyFill="1" applyBorder="1" applyAlignment="1" applyProtection="1">
      <alignment vertical="top" shrinkToFit="1"/>
      <protection locked="0"/>
    </xf>
    <xf numFmtId="177" fontId="11" fillId="3" borderId="37" xfId="1" applyNumberFormat="1" applyFont="1" applyFill="1" applyBorder="1" applyAlignment="1" applyProtection="1">
      <alignment vertical="top" shrinkToFit="1"/>
      <protection locked="0"/>
    </xf>
    <xf numFmtId="177" fontId="11" fillId="3" borderId="38" xfId="1" applyNumberFormat="1" applyFont="1" applyFill="1" applyBorder="1" applyAlignment="1" applyProtection="1">
      <alignment vertical="top" shrinkToFit="1"/>
      <protection locked="0"/>
    </xf>
    <xf numFmtId="0" fontId="11" fillId="3" borderId="50" xfId="0" applyFont="1" applyFill="1" applyBorder="1" applyAlignment="1" applyProtection="1">
      <alignment horizontal="center" vertical="top" shrinkToFit="1"/>
      <protection locked="0"/>
    </xf>
    <xf numFmtId="177" fontId="11" fillId="3" borderId="50" xfId="1" applyNumberFormat="1" applyFont="1" applyFill="1" applyBorder="1" applyAlignment="1" applyProtection="1">
      <alignment horizontal="center" vertical="top" shrinkToFit="1"/>
      <protection locked="0"/>
    </xf>
    <xf numFmtId="177" fontId="11" fillId="3" borderId="51" xfId="1" applyNumberFormat="1" applyFont="1" applyFill="1" applyBorder="1" applyAlignment="1" applyProtection="1">
      <alignment vertical="top" shrinkToFit="1"/>
      <protection locked="0"/>
    </xf>
    <xf numFmtId="177" fontId="11" fillId="3" borderId="52" xfId="1" applyNumberFormat="1" applyFont="1" applyFill="1" applyBorder="1" applyAlignment="1" applyProtection="1">
      <alignment vertical="top" shrinkToFit="1"/>
      <protection locked="0"/>
    </xf>
    <xf numFmtId="177" fontId="11" fillId="3" borderId="53" xfId="1" applyNumberFormat="1" applyFont="1" applyFill="1" applyBorder="1" applyAlignment="1" applyProtection="1">
      <alignment vertical="top" shrinkToFit="1"/>
      <protection locked="0"/>
    </xf>
    <xf numFmtId="0" fontId="6" fillId="0" borderId="0" xfId="0" applyFont="1" applyProtection="1">
      <alignment vertical="center"/>
      <protection locked="0"/>
    </xf>
    <xf numFmtId="0" fontId="19" fillId="0" borderId="0" xfId="0" applyFont="1" applyProtection="1">
      <alignment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13" fillId="0" borderId="0" xfId="0" applyFo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16" fillId="0" borderId="0" xfId="0" applyFont="1" applyProtection="1">
      <alignment vertical="center"/>
      <protection locked="0"/>
    </xf>
    <xf numFmtId="0" fontId="16" fillId="0" borderId="58" xfId="0" applyFont="1" applyBorder="1" applyProtection="1">
      <alignment vertical="center"/>
      <protection locked="0"/>
    </xf>
    <xf numFmtId="0" fontId="16" fillId="0" borderId="59" xfId="0" applyFont="1" applyBorder="1" applyProtection="1">
      <alignment vertical="center"/>
      <protection locked="0"/>
    </xf>
    <xf numFmtId="0" fontId="16" fillId="0" borderId="60" xfId="0" applyFont="1" applyBorder="1" applyProtection="1">
      <alignment vertical="center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center"/>
      <protection locked="0"/>
    </xf>
    <xf numFmtId="0" fontId="16" fillId="0" borderId="9" xfId="0" applyFont="1" applyBorder="1" applyAlignment="1" applyProtection="1">
      <alignment horizontal="center" shrinkToFit="1"/>
      <protection locked="0"/>
    </xf>
    <xf numFmtId="0" fontId="16" fillId="0" borderId="10" xfId="0" applyFont="1" applyBorder="1" applyAlignment="1" applyProtection="1">
      <alignment horizontal="center" shrinkToFit="1"/>
      <protection locked="0"/>
    </xf>
    <xf numFmtId="0" fontId="16" fillId="0" borderId="5" xfId="0" applyFont="1" applyBorder="1" applyAlignment="1" applyProtection="1">
      <alignment horizontal="center" vertical="center" shrinkToFit="1"/>
      <protection locked="0"/>
    </xf>
    <xf numFmtId="0" fontId="20" fillId="4" borderId="7" xfId="0" applyFont="1" applyFill="1" applyBorder="1" applyAlignment="1">
      <alignment horizontal="center" vertical="center"/>
    </xf>
    <xf numFmtId="177" fontId="16" fillId="4" borderId="9" xfId="1" applyNumberFormat="1" applyFont="1" applyFill="1" applyBorder="1">
      <alignment vertical="center"/>
    </xf>
    <xf numFmtId="0" fontId="16" fillId="0" borderId="45" xfId="0" applyFont="1" applyBorder="1" applyAlignment="1" applyProtection="1">
      <alignment horizontal="center" vertical="center"/>
      <protection locked="0"/>
    </xf>
    <xf numFmtId="177" fontId="16" fillId="0" borderId="46" xfId="1" applyNumberFormat="1" applyFont="1" applyBorder="1" applyAlignment="1" applyProtection="1">
      <alignment vertical="center" shrinkToFit="1"/>
      <protection locked="0"/>
    </xf>
    <xf numFmtId="177" fontId="16" fillId="0" borderId="49" xfId="1" applyNumberFormat="1" applyFont="1" applyBorder="1" applyAlignment="1" applyProtection="1">
      <alignment vertical="center" shrinkToFit="1"/>
      <protection locked="0"/>
    </xf>
    <xf numFmtId="0" fontId="16" fillId="2" borderId="25" xfId="0" applyFont="1" applyFill="1" applyBorder="1" applyAlignment="1" applyProtection="1">
      <alignment vertical="center" shrinkToFit="1"/>
      <protection locked="0"/>
    </xf>
    <xf numFmtId="176" fontId="16" fillId="2" borderId="27" xfId="0" applyNumberFormat="1" applyFont="1" applyFill="1" applyBorder="1" applyAlignment="1" applyProtection="1">
      <alignment vertical="center" shrinkToFit="1"/>
      <protection locked="0"/>
    </xf>
    <xf numFmtId="176" fontId="16" fillId="2" borderId="27" xfId="1" applyNumberFormat="1" applyFont="1" applyFill="1" applyBorder="1" applyAlignment="1" applyProtection="1">
      <alignment vertical="center" shrinkToFit="1"/>
      <protection locked="0"/>
    </xf>
    <xf numFmtId="176" fontId="16" fillId="2" borderId="28" xfId="1" applyNumberFormat="1" applyFont="1" applyFill="1" applyBorder="1" applyAlignment="1" applyProtection="1">
      <alignment vertical="center" shrinkToFit="1"/>
      <protection locked="0"/>
    </xf>
    <xf numFmtId="0" fontId="16" fillId="0" borderId="25" xfId="0" applyFont="1" applyBorder="1" applyProtection="1">
      <alignment vertical="center"/>
      <protection locked="0"/>
    </xf>
    <xf numFmtId="177" fontId="16" fillId="0" borderId="27" xfId="1" applyNumberFormat="1" applyFont="1" applyBorder="1" applyProtection="1">
      <alignment vertical="center"/>
      <protection locked="0"/>
    </xf>
    <xf numFmtId="177" fontId="16" fillId="0" borderId="27" xfId="1" applyNumberFormat="1" applyFont="1" applyBorder="1" applyAlignment="1" applyProtection="1">
      <alignment vertical="center" shrinkToFit="1"/>
      <protection locked="0"/>
    </xf>
    <xf numFmtId="177" fontId="16" fillId="0" borderId="28" xfId="1" applyNumberFormat="1" applyFont="1" applyBorder="1" applyAlignment="1" applyProtection="1">
      <alignment vertical="center" shrinkToFit="1"/>
      <protection locked="0"/>
    </xf>
    <xf numFmtId="0" fontId="16" fillId="0" borderId="25" xfId="0" applyFont="1" applyBorder="1" applyAlignment="1" applyProtection="1">
      <alignment horizontal="center" vertical="center"/>
      <protection locked="0"/>
    </xf>
    <xf numFmtId="0" fontId="16" fillId="0" borderId="25" xfId="0" applyFont="1" applyBorder="1" applyAlignment="1" applyProtection="1">
      <alignment vertical="center" shrinkToFit="1"/>
      <protection locked="0"/>
    </xf>
    <xf numFmtId="176" fontId="16" fillId="0" borderId="27" xfId="0" applyNumberFormat="1" applyFont="1" applyBorder="1" applyAlignment="1" applyProtection="1">
      <alignment vertical="center" shrinkToFit="1"/>
      <protection locked="0"/>
    </xf>
    <xf numFmtId="176" fontId="16" fillId="0" borderId="27" xfId="1" applyNumberFormat="1" applyFont="1" applyFill="1" applyBorder="1" applyAlignment="1" applyProtection="1">
      <alignment vertical="center" shrinkToFit="1"/>
      <protection locked="0"/>
    </xf>
    <xf numFmtId="176" fontId="16" fillId="0" borderId="28" xfId="1" applyNumberFormat="1" applyFont="1" applyFill="1" applyBorder="1" applyAlignment="1" applyProtection="1">
      <alignment vertical="center" shrinkToFit="1"/>
      <protection locked="0"/>
    </xf>
    <xf numFmtId="0" fontId="16" fillId="0" borderId="35" xfId="0" applyFont="1" applyBorder="1" applyProtection="1">
      <alignment vertical="center"/>
      <protection locked="0"/>
    </xf>
    <xf numFmtId="177" fontId="16" fillId="0" borderId="37" xfId="1" applyNumberFormat="1" applyFont="1" applyBorder="1" applyProtection="1">
      <alignment vertical="center"/>
      <protection locked="0"/>
    </xf>
    <xf numFmtId="177" fontId="16" fillId="0" borderId="37" xfId="1" applyNumberFormat="1" applyFont="1" applyBorder="1" applyAlignment="1" applyProtection="1">
      <alignment vertical="center" shrinkToFit="1"/>
      <protection locked="0"/>
    </xf>
    <xf numFmtId="177" fontId="16" fillId="0" borderId="38" xfId="1" applyNumberFormat="1" applyFont="1" applyBorder="1" applyAlignment="1" applyProtection="1">
      <alignment vertical="center" shrinkToFit="1"/>
      <protection locked="0"/>
    </xf>
    <xf numFmtId="0" fontId="16" fillId="0" borderId="35" xfId="0" applyFont="1" applyBorder="1" applyAlignment="1" applyProtection="1">
      <alignment horizontal="center" vertical="center"/>
      <protection locked="0"/>
    </xf>
    <xf numFmtId="0" fontId="18" fillId="0" borderId="18" xfId="0" applyFont="1" applyBorder="1" applyProtection="1">
      <alignment vertical="center"/>
      <protection locked="0"/>
    </xf>
    <xf numFmtId="177" fontId="18" fillId="0" borderId="20" xfId="1" applyNumberFormat="1" applyFont="1" applyBorder="1" applyProtection="1">
      <alignment vertical="center"/>
      <protection locked="0"/>
    </xf>
    <xf numFmtId="177" fontId="16" fillId="0" borderId="20" xfId="1" applyNumberFormat="1" applyFont="1" applyBorder="1" applyProtection="1">
      <alignment vertical="center"/>
      <protection locked="0"/>
    </xf>
    <xf numFmtId="177" fontId="16" fillId="0" borderId="20" xfId="1" applyNumberFormat="1" applyFont="1" applyBorder="1" applyAlignment="1" applyProtection="1">
      <alignment vertical="center" shrinkToFit="1"/>
      <protection locked="0"/>
    </xf>
    <xf numFmtId="177" fontId="16" fillId="0" borderId="21" xfId="1" applyNumberFormat="1" applyFont="1" applyBorder="1" applyAlignment="1" applyProtection="1">
      <alignment vertical="center" shrinkToFit="1"/>
      <protection locked="0"/>
    </xf>
    <xf numFmtId="0" fontId="20" fillId="4" borderId="61" xfId="0" applyFont="1" applyFill="1" applyBorder="1" applyAlignment="1">
      <alignment horizontal="center" vertical="center"/>
    </xf>
    <xf numFmtId="177" fontId="18" fillId="4" borderId="1" xfId="1" applyNumberFormat="1" applyFont="1" applyFill="1" applyBorder="1">
      <alignment vertical="center"/>
    </xf>
    <xf numFmtId="177" fontId="16" fillId="4" borderId="1" xfId="1" applyNumberFormat="1" applyFont="1" applyFill="1" applyBorder="1">
      <alignment vertical="center"/>
    </xf>
    <xf numFmtId="177" fontId="16" fillId="4" borderId="1" xfId="1" applyNumberFormat="1" applyFont="1" applyFill="1" applyBorder="1" applyAlignment="1" applyProtection="1">
      <alignment vertical="center" shrinkToFit="1"/>
    </xf>
    <xf numFmtId="177" fontId="16" fillId="4" borderId="62" xfId="1" applyNumberFormat="1" applyFont="1" applyFill="1" applyBorder="1" applyAlignment="1" applyProtection="1">
      <alignment vertical="center" shrinkToFit="1"/>
    </xf>
    <xf numFmtId="0" fontId="21" fillId="0" borderId="25" xfId="0" applyFont="1" applyBorder="1" applyAlignment="1" applyProtection="1">
      <alignment horizontal="center" vertical="center"/>
      <protection locked="0"/>
    </xf>
    <xf numFmtId="177" fontId="22" fillId="0" borderId="27" xfId="1" applyNumberFormat="1" applyFont="1" applyBorder="1" applyProtection="1">
      <alignment vertical="center"/>
      <protection locked="0"/>
    </xf>
    <xf numFmtId="0" fontId="23" fillId="0" borderId="35" xfId="0" applyFont="1" applyBorder="1" applyAlignment="1" applyProtection="1">
      <alignment horizontal="center" vertical="center"/>
      <protection locked="0"/>
    </xf>
    <xf numFmtId="177" fontId="22" fillId="0" borderId="37" xfId="1" applyNumberFormat="1" applyFont="1" applyBorder="1" applyProtection="1">
      <alignment vertical="center"/>
      <protection locked="0"/>
    </xf>
    <xf numFmtId="0" fontId="21" fillId="0" borderId="35" xfId="0" applyFont="1" applyBorder="1" applyAlignment="1" applyProtection="1">
      <alignment horizontal="center" vertical="center"/>
      <protection locked="0"/>
    </xf>
    <xf numFmtId="0" fontId="16" fillId="3" borderId="35" xfId="0" applyFont="1" applyFill="1" applyBorder="1" applyAlignment="1">
      <alignment horizontal="center" vertical="center"/>
    </xf>
    <xf numFmtId="177" fontId="16" fillId="3" borderId="37" xfId="1" applyNumberFormat="1" applyFont="1" applyFill="1" applyBorder="1" applyAlignment="1" applyProtection="1">
      <alignment vertical="center" shrinkToFit="1"/>
    </xf>
    <xf numFmtId="177" fontId="16" fillId="3" borderId="38" xfId="1" applyNumberFormat="1" applyFont="1" applyFill="1" applyBorder="1" applyAlignment="1" applyProtection="1">
      <alignment vertical="center" shrinkToFit="1"/>
    </xf>
    <xf numFmtId="177" fontId="16" fillId="0" borderId="37" xfId="1" applyNumberFormat="1" applyFont="1" applyFill="1" applyBorder="1" applyAlignment="1" applyProtection="1">
      <alignment vertical="center" shrinkToFit="1"/>
      <protection locked="0"/>
    </xf>
    <xf numFmtId="0" fontId="20" fillId="0" borderId="35" xfId="0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16" fillId="0" borderId="35" xfId="0" applyFont="1" applyBorder="1" applyAlignment="1" applyProtection="1">
      <alignment vertical="center" shrinkToFit="1"/>
      <protection locked="0"/>
    </xf>
    <xf numFmtId="176" fontId="16" fillId="0" borderId="37" xfId="0" applyNumberFormat="1" applyFont="1" applyBorder="1" applyAlignment="1" applyProtection="1">
      <alignment vertical="center" shrinkToFit="1"/>
      <protection locked="0"/>
    </xf>
    <xf numFmtId="176" fontId="16" fillId="0" borderId="37" xfId="1" applyNumberFormat="1" applyFont="1" applyBorder="1" applyAlignment="1" applyProtection="1">
      <alignment vertical="center" shrinkToFit="1"/>
      <protection locked="0"/>
    </xf>
    <xf numFmtId="176" fontId="16" fillId="0" borderId="38" xfId="1" applyNumberFormat="1" applyFont="1" applyBorder="1" applyAlignment="1" applyProtection="1">
      <alignment vertical="center" shrinkToFit="1"/>
      <protection locked="0"/>
    </xf>
    <xf numFmtId="0" fontId="20" fillId="2" borderId="50" xfId="0" applyFont="1" applyFill="1" applyBorder="1" applyAlignment="1" applyProtection="1">
      <alignment horizontal="center" vertical="center"/>
      <protection locked="0"/>
    </xf>
    <xf numFmtId="177" fontId="16" fillId="2" borderId="52" xfId="1" applyNumberFormat="1" applyFont="1" applyFill="1" applyBorder="1" applyProtection="1">
      <alignment vertical="center"/>
      <protection locked="0"/>
    </xf>
    <xf numFmtId="177" fontId="16" fillId="2" borderId="53" xfId="1" applyNumberFormat="1" applyFont="1" applyFill="1" applyBorder="1" applyProtection="1">
      <alignment vertical="center"/>
      <protection locked="0"/>
    </xf>
    <xf numFmtId="0" fontId="16" fillId="2" borderId="35" xfId="0" applyFont="1" applyFill="1" applyBorder="1" applyAlignment="1" applyProtection="1">
      <alignment vertical="center" shrinkToFit="1"/>
      <protection locked="0"/>
    </xf>
    <xf numFmtId="176" fontId="16" fillId="2" borderId="37" xfId="0" applyNumberFormat="1" applyFont="1" applyFill="1" applyBorder="1" applyAlignment="1" applyProtection="1">
      <alignment vertical="center" shrinkToFit="1"/>
      <protection locked="0"/>
    </xf>
    <xf numFmtId="176" fontId="16" fillId="2" borderId="37" xfId="1" applyNumberFormat="1" applyFont="1" applyFill="1" applyBorder="1" applyAlignment="1" applyProtection="1">
      <alignment vertical="center" shrinkToFit="1"/>
      <protection locked="0"/>
    </xf>
    <xf numFmtId="176" fontId="16" fillId="2" borderId="38" xfId="1" applyNumberFormat="1" applyFont="1" applyFill="1" applyBorder="1" applyAlignment="1" applyProtection="1">
      <alignment vertical="center" shrinkToFit="1"/>
      <protection locked="0"/>
    </xf>
    <xf numFmtId="0" fontId="20" fillId="4" borderId="31" xfId="0" applyFont="1" applyFill="1" applyBorder="1" applyAlignment="1">
      <alignment horizontal="center" vertical="center"/>
    </xf>
    <xf numFmtId="177" fontId="16" fillId="4" borderId="33" xfId="1" applyNumberFormat="1" applyFont="1" applyFill="1" applyBorder="1">
      <alignment vertical="center"/>
    </xf>
    <xf numFmtId="177" fontId="16" fillId="4" borderId="33" xfId="1" applyNumberFormat="1" applyFont="1" applyFill="1" applyBorder="1" applyAlignment="1" applyProtection="1">
      <alignment vertical="center" shrinkToFit="1"/>
    </xf>
    <xf numFmtId="177" fontId="16" fillId="4" borderId="34" xfId="1" applyNumberFormat="1" applyFont="1" applyFill="1" applyBorder="1" applyAlignment="1" applyProtection="1">
      <alignment vertical="center" shrinkToFit="1"/>
    </xf>
    <xf numFmtId="0" fontId="20" fillId="4" borderId="63" xfId="0" applyFont="1" applyFill="1" applyBorder="1" applyAlignment="1">
      <alignment horizontal="center" vertical="center"/>
    </xf>
    <xf numFmtId="177" fontId="16" fillId="4" borderId="64" xfId="1" applyNumberFormat="1" applyFont="1" applyFill="1" applyBorder="1">
      <alignment vertical="center"/>
    </xf>
    <xf numFmtId="177" fontId="16" fillId="4" borderId="64" xfId="1" applyNumberFormat="1" applyFont="1" applyFill="1" applyBorder="1" applyAlignment="1" applyProtection="1">
      <alignment vertical="center" shrinkToFit="1"/>
    </xf>
    <xf numFmtId="177" fontId="16" fillId="4" borderId="65" xfId="1" applyNumberFormat="1" applyFont="1" applyFill="1" applyBorder="1" applyAlignment="1" applyProtection="1">
      <alignment vertical="center" shrinkToFit="1"/>
    </xf>
    <xf numFmtId="0" fontId="24" fillId="0" borderId="35" xfId="0" applyFont="1" applyBorder="1" applyAlignment="1">
      <alignment horizontal="center" vertical="center"/>
    </xf>
    <xf numFmtId="177" fontId="16" fillId="4" borderId="1" xfId="1" applyNumberFormat="1" applyFont="1" applyFill="1" applyBorder="1" applyAlignment="1">
      <alignment horizontal="right" vertical="center"/>
    </xf>
    <xf numFmtId="0" fontId="25" fillId="3" borderId="63" xfId="0" applyFont="1" applyFill="1" applyBorder="1" applyAlignment="1" applyProtection="1">
      <alignment horizontal="center" vertical="center"/>
      <protection locked="0"/>
    </xf>
    <xf numFmtId="177" fontId="18" fillId="3" borderId="64" xfId="1" applyNumberFormat="1" applyFont="1" applyFill="1" applyBorder="1" applyAlignment="1" applyProtection="1">
      <alignment horizontal="right" vertical="center"/>
    </xf>
    <xf numFmtId="177" fontId="16" fillId="3" borderId="64" xfId="1" applyNumberFormat="1" applyFont="1" applyFill="1" applyBorder="1" applyProtection="1">
      <alignment vertical="center"/>
    </xf>
    <xf numFmtId="177" fontId="16" fillId="3" borderId="64" xfId="1" applyNumberFormat="1" applyFont="1" applyFill="1" applyBorder="1" applyAlignment="1" applyProtection="1">
      <alignment vertical="center" shrinkToFit="1"/>
    </xf>
    <xf numFmtId="177" fontId="16" fillId="3" borderId="65" xfId="1" applyNumberFormat="1" applyFont="1" applyFill="1" applyBorder="1" applyAlignment="1" applyProtection="1">
      <alignment vertical="center" shrinkToFit="1"/>
    </xf>
    <xf numFmtId="0" fontId="16" fillId="0" borderId="18" xfId="0" applyFont="1" applyBorder="1" applyAlignment="1" applyProtection="1">
      <alignment vertical="center" shrinkToFit="1"/>
      <protection locked="0"/>
    </xf>
    <xf numFmtId="176" fontId="16" fillId="0" borderId="20" xfId="0" applyNumberFormat="1" applyFont="1" applyBorder="1" applyAlignment="1" applyProtection="1">
      <alignment vertical="center" shrinkToFit="1"/>
      <protection locked="0"/>
    </xf>
    <xf numFmtId="176" fontId="16" fillId="0" borderId="20" xfId="1" applyNumberFormat="1" applyFont="1" applyBorder="1" applyAlignment="1" applyProtection="1">
      <alignment vertical="center" shrinkToFit="1"/>
      <protection locked="0"/>
    </xf>
    <xf numFmtId="176" fontId="16" fillId="0" borderId="21" xfId="1" applyNumberFormat="1" applyFont="1" applyBorder="1" applyAlignment="1" applyProtection="1">
      <alignment vertical="center" shrinkToFit="1"/>
      <protection locked="0"/>
    </xf>
    <xf numFmtId="0" fontId="16" fillId="2" borderId="12" xfId="0" applyFont="1" applyFill="1" applyBorder="1" applyAlignment="1" applyProtection="1">
      <alignment vertical="center" shrinkToFit="1"/>
      <protection locked="0"/>
    </xf>
    <xf numFmtId="176" fontId="16" fillId="2" borderId="14" xfId="0" applyNumberFormat="1" applyFont="1" applyFill="1" applyBorder="1" applyAlignment="1" applyProtection="1">
      <alignment vertical="center" shrinkToFit="1"/>
      <protection locked="0"/>
    </xf>
    <xf numFmtId="176" fontId="16" fillId="2" borderId="14" xfId="1" applyNumberFormat="1" applyFont="1" applyFill="1" applyBorder="1" applyAlignment="1" applyProtection="1">
      <alignment vertical="center" shrinkToFit="1"/>
      <protection locked="0"/>
    </xf>
    <xf numFmtId="176" fontId="16" fillId="2" borderId="15" xfId="1" applyNumberFormat="1" applyFont="1" applyFill="1" applyBorder="1" applyAlignment="1" applyProtection="1">
      <alignment vertical="center" shrinkToFit="1"/>
      <protection locked="0"/>
    </xf>
    <xf numFmtId="0" fontId="24" fillId="0" borderId="35" xfId="0" applyFont="1" applyBorder="1" applyAlignment="1">
      <alignment vertical="center" shrinkToFit="1"/>
    </xf>
    <xf numFmtId="0" fontId="16" fillId="2" borderId="5" xfId="0" applyFont="1" applyFill="1" applyBorder="1" applyAlignment="1" applyProtection="1">
      <alignment vertical="center" shrinkToFit="1"/>
      <protection locked="0"/>
    </xf>
    <xf numFmtId="176" fontId="16" fillId="2" borderId="3" xfId="0" applyNumberFormat="1" applyFont="1" applyFill="1" applyBorder="1" applyAlignment="1" applyProtection="1">
      <alignment vertical="center" shrinkToFit="1"/>
      <protection locked="0"/>
    </xf>
    <xf numFmtId="176" fontId="16" fillId="2" borderId="3" xfId="1" applyNumberFormat="1" applyFont="1" applyFill="1" applyBorder="1" applyAlignment="1" applyProtection="1">
      <alignment vertical="center" shrinkToFit="1"/>
      <protection locked="0"/>
    </xf>
    <xf numFmtId="176" fontId="16" fillId="2" borderId="4" xfId="1" applyNumberFormat="1" applyFont="1" applyFill="1" applyBorder="1" applyAlignment="1" applyProtection="1">
      <alignment vertical="center" shrinkToFit="1"/>
      <protection locked="0"/>
    </xf>
    <xf numFmtId="0" fontId="16" fillId="0" borderId="31" xfId="0" applyFont="1" applyBorder="1" applyAlignment="1" applyProtection="1">
      <alignment vertical="center" shrinkToFit="1"/>
      <protection locked="0"/>
    </xf>
    <xf numFmtId="176" fontId="16" fillId="0" borderId="33" xfId="0" applyNumberFormat="1" applyFont="1" applyBorder="1" applyAlignment="1" applyProtection="1">
      <alignment vertical="center" shrinkToFit="1"/>
      <protection locked="0"/>
    </xf>
    <xf numFmtId="176" fontId="16" fillId="0" borderId="33" xfId="1" applyNumberFormat="1" applyFont="1" applyBorder="1" applyAlignment="1" applyProtection="1">
      <alignment vertical="center" shrinkToFit="1"/>
      <protection locked="0"/>
    </xf>
    <xf numFmtId="176" fontId="16" fillId="0" borderId="34" xfId="1" applyNumberFormat="1" applyFont="1" applyBorder="1" applyAlignment="1" applyProtection="1">
      <alignment vertical="center" shrinkToFit="1"/>
      <protection locked="0"/>
    </xf>
    <xf numFmtId="0" fontId="16" fillId="2" borderId="45" xfId="0" applyFont="1" applyFill="1" applyBorder="1" applyAlignment="1" applyProtection="1">
      <alignment vertical="center" shrinkToFit="1"/>
      <protection locked="0"/>
    </xf>
    <xf numFmtId="176" fontId="16" fillId="2" borderId="46" xfId="0" applyNumberFormat="1" applyFont="1" applyFill="1" applyBorder="1" applyAlignment="1" applyProtection="1">
      <alignment vertical="center" shrinkToFit="1"/>
      <protection locked="0"/>
    </xf>
    <xf numFmtId="176" fontId="16" fillId="2" borderId="46" xfId="1" applyNumberFormat="1" applyFont="1" applyFill="1" applyBorder="1" applyAlignment="1" applyProtection="1">
      <alignment vertical="center" shrinkToFit="1"/>
      <protection locked="0"/>
    </xf>
    <xf numFmtId="176" fontId="16" fillId="2" borderId="49" xfId="1" applyNumberFormat="1" applyFont="1" applyFill="1" applyBorder="1" applyAlignment="1" applyProtection="1">
      <alignment vertical="center" shrinkToFit="1"/>
      <protection locked="0"/>
    </xf>
    <xf numFmtId="0" fontId="16" fillId="2" borderId="50" xfId="0" applyFont="1" applyFill="1" applyBorder="1" applyAlignment="1" applyProtection="1">
      <alignment vertical="center" shrinkToFit="1"/>
      <protection locked="0"/>
    </xf>
    <xf numFmtId="176" fontId="16" fillId="2" borderId="52" xfId="0" applyNumberFormat="1" applyFont="1" applyFill="1" applyBorder="1" applyAlignment="1" applyProtection="1">
      <alignment vertical="center" shrinkToFit="1"/>
      <protection locked="0"/>
    </xf>
    <xf numFmtId="176" fontId="16" fillId="2" borderId="52" xfId="1" applyNumberFormat="1" applyFont="1" applyFill="1" applyBorder="1" applyAlignment="1" applyProtection="1">
      <alignment vertical="center" shrinkToFit="1"/>
      <protection locked="0"/>
    </xf>
    <xf numFmtId="176" fontId="16" fillId="2" borderId="53" xfId="1" applyNumberFormat="1" applyFont="1" applyFill="1" applyBorder="1" applyAlignment="1" applyProtection="1">
      <alignment vertical="center" shrinkToFit="1"/>
      <protection locked="0"/>
    </xf>
    <xf numFmtId="176" fontId="16" fillId="0" borderId="27" xfId="1" applyNumberFormat="1" applyFont="1" applyBorder="1" applyAlignment="1" applyProtection="1">
      <alignment vertical="center" shrinkToFit="1"/>
      <protection locked="0"/>
    </xf>
    <xf numFmtId="176" fontId="16" fillId="0" borderId="28" xfId="1" applyNumberFormat="1" applyFont="1" applyBorder="1" applyAlignment="1" applyProtection="1">
      <alignment vertical="center" shrinkToFit="1"/>
      <protection locked="0"/>
    </xf>
    <xf numFmtId="0" fontId="16" fillId="3" borderId="50" xfId="0" applyFont="1" applyFill="1" applyBorder="1" applyAlignment="1">
      <alignment horizontal="center" vertical="center"/>
    </xf>
    <xf numFmtId="177" fontId="16" fillId="3" borderId="52" xfId="1" applyNumberFormat="1" applyFont="1" applyFill="1" applyBorder="1" applyAlignment="1" applyProtection="1">
      <alignment vertical="center" shrinkToFit="1"/>
    </xf>
    <xf numFmtId="177" fontId="16" fillId="3" borderId="53" xfId="1" applyNumberFormat="1" applyFont="1" applyFill="1" applyBorder="1" applyAlignment="1" applyProtection="1">
      <alignment vertical="center" shrinkToFit="1"/>
    </xf>
    <xf numFmtId="0" fontId="16" fillId="4" borderId="66" xfId="0" applyFont="1" applyFill="1" applyBorder="1" applyAlignment="1">
      <alignment horizontal="center" vertical="center"/>
    </xf>
    <xf numFmtId="177" fontId="16" fillId="4" borderId="67" xfId="1" applyNumberFormat="1" applyFont="1" applyFill="1" applyBorder="1">
      <alignment vertical="center"/>
    </xf>
    <xf numFmtId="177" fontId="16" fillId="4" borderId="67" xfId="1" applyNumberFormat="1" applyFont="1" applyFill="1" applyBorder="1" applyAlignment="1" applyProtection="1">
      <alignment vertical="center" shrinkToFit="1"/>
    </xf>
    <xf numFmtId="177" fontId="16" fillId="4" borderId="68" xfId="1" applyNumberFormat="1" applyFont="1" applyFill="1" applyBorder="1" applyAlignment="1" applyProtection="1">
      <alignment vertical="center" shrinkToFit="1"/>
    </xf>
    <xf numFmtId="0" fontId="21" fillId="2" borderId="69" xfId="0" applyFont="1" applyFill="1" applyBorder="1" applyAlignment="1" applyProtection="1">
      <alignment horizontal="center" vertical="center"/>
      <protection locked="0"/>
    </xf>
    <xf numFmtId="177" fontId="16" fillId="2" borderId="70" xfId="1" applyNumberFormat="1" applyFont="1" applyFill="1" applyBorder="1" applyAlignment="1" applyProtection="1">
      <alignment vertical="center" shrinkToFit="1"/>
      <protection locked="0"/>
    </xf>
    <xf numFmtId="177" fontId="16" fillId="2" borderId="71" xfId="1" applyNumberFormat="1" applyFont="1" applyFill="1" applyBorder="1" applyAlignment="1" applyProtection="1">
      <alignment vertical="center" shrinkToFit="1"/>
      <protection locked="0"/>
    </xf>
    <xf numFmtId="0" fontId="16" fillId="3" borderId="66" xfId="0" applyFont="1" applyFill="1" applyBorder="1" applyAlignment="1">
      <alignment vertical="center" shrinkToFit="1"/>
    </xf>
    <xf numFmtId="176" fontId="16" fillId="3" borderId="67" xfId="0" applyNumberFormat="1" applyFont="1" applyFill="1" applyBorder="1" applyAlignment="1">
      <alignment vertical="center" shrinkToFit="1"/>
    </xf>
    <xf numFmtId="176" fontId="16" fillId="3" borderId="67" xfId="1" applyNumberFormat="1" applyFont="1" applyFill="1" applyBorder="1" applyAlignment="1" applyProtection="1">
      <alignment vertical="center" shrinkToFit="1"/>
    </xf>
    <xf numFmtId="176" fontId="16" fillId="3" borderId="68" xfId="1" applyNumberFormat="1" applyFont="1" applyFill="1" applyBorder="1" applyAlignment="1" applyProtection="1">
      <alignment vertical="center" shrinkToFit="1"/>
    </xf>
    <xf numFmtId="0" fontId="28" fillId="0" borderId="0" xfId="0" applyFont="1" applyAlignment="1" applyProtection="1">
      <alignment horizontal="left" vertical="center"/>
      <protection locked="0"/>
    </xf>
    <xf numFmtId="0" fontId="18" fillId="0" borderId="25" xfId="0" applyFont="1" applyBorder="1" applyProtection="1">
      <alignment vertical="center"/>
      <protection locked="0"/>
    </xf>
    <xf numFmtId="0" fontId="4" fillId="0" borderId="72" xfId="0" applyFont="1" applyBorder="1">
      <alignment vertical="center"/>
    </xf>
    <xf numFmtId="0" fontId="4" fillId="0" borderId="73" xfId="0" applyFont="1" applyBorder="1" applyAlignment="1">
      <alignment horizontal="right" vertical="center"/>
    </xf>
    <xf numFmtId="0" fontId="4" fillId="0" borderId="73" xfId="0" applyFont="1" applyBorder="1">
      <alignment vertical="center"/>
    </xf>
    <xf numFmtId="0" fontId="4" fillId="0" borderId="74" xfId="0" applyFont="1" applyBorder="1">
      <alignment vertical="center"/>
    </xf>
    <xf numFmtId="0" fontId="3" fillId="0" borderId="74" xfId="0" applyFont="1" applyBorder="1">
      <alignment vertical="center"/>
    </xf>
    <xf numFmtId="0" fontId="4" fillId="0" borderId="75" xfId="0" applyFont="1" applyBorder="1">
      <alignment vertical="center"/>
    </xf>
    <xf numFmtId="0" fontId="4" fillId="0" borderId="76" xfId="0" applyFont="1" applyBorder="1">
      <alignment vertical="center"/>
    </xf>
    <xf numFmtId="0" fontId="4" fillId="0" borderId="77" xfId="0" applyFont="1" applyBorder="1">
      <alignment vertical="center"/>
    </xf>
    <xf numFmtId="0" fontId="3" fillId="0" borderId="77" xfId="0" applyFont="1" applyBorder="1">
      <alignment vertical="center"/>
    </xf>
    <xf numFmtId="0" fontId="11" fillId="0" borderId="31" xfId="0" applyFont="1" applyFill="1" applyBorder="1" applyAlignment="1" applyProtection="1">
      <alignment horizontal="center" vertical="top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売上高推移</a:t>
            </a:r>
            <a:endParaRPr lang="ja-JP"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(分析シート!$B$2,分析シート!$C$2,分析シート!$D$2,分析シート!$E$2,分析シート!$F$2)</c:f>
              <c:strCache>
                <c:ptCount val="5"/>
                <c:pt idx="0">
                  <c:v>５年前</c:v>
                </c:pt>
                <c:pt idx="1">
                  <c:v>４年前</c:v>
                </c:pt>
                <c:pt idx="2">
                  <c:v>３年前</c:v>
                </c:pt>
                <c:pt idx="3">
                  <c:v>２年前</c:v>
                </c:pt>
                <c:pt idx="4">
                  <c:v>前期</c:v>
                </c:pt>
              </c:strCache>
            </c:strRef>
          </c:cat>
          <c:val>
            <c:numRef>
              <c:f>(分析シート!$B$3,分析シート!$C$3,分析シート!$D$3,分析シート!$E$3,分析シート!$F$3)</c:f>
              <c:numCache>
                <c:formatCode>General</c:formatCode>
                <c:ptCount val="5"/>
                <c:pt idx="0">
                  <c:v>100</c:v>
                </c:pt>
                <c:pt idx="1">
                  <c:v>600</c:v>
                </c:pt>
                <c:pt idx="2">
                  <c:v>300</c:v>
                </c:pt>
                <c:pt idx="3">
                  <c:v>400</c:v>
                </c:pt>
                <c:pt idx="4">
                  <c:v>150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1510064"/>
        <c:axId val="691504184"/>
      </c:lineChart>
      <c:catAx>
        <c:axId val="691510064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691504184"/>
        <c:crosses val="autoZero"/>
        <c:auto val="1"/>
        <c:lblAlgn val="ctr"/>
        <c:lblOffset val="100"/>
        <c:noMultiLvlLbl val="0"/>
      </c:catAx>
      <c:valAx>
        <c:axId val="6915041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1510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952500</xdr:colOff>
      <xdr:row>2</xdr:row>
      <xdr:rowOff>23813</xdr:rowOff>
    </xdr:from>
    <xdr:to>
      <xdr:col>6</xdr:col>
      <xdr:colOff>76200</xdr:colOff>
      <xdr:row>10</xdr:row>
      <xdr:rowOff>142875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20210801/OneDrive/00SR&#32076;&#21942;/01&#32076;&#21942;&#12484;&#12540;&#12523;/02&#12288;SR&#36001;&#21209;&#20998;&#26512;/SR&#20250;&#35336;FM/SR&#36001;&#21209;&#20998;&#26512;25.8.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比較損益入力"/>
      <sheetName val="変動損益入力"/>
      <sheetName val="キャッシュFC "/>
      <sheetName val="財務分析"/>
      <sheetName val="総合分析"/>
      <sheetName val="積木図分析"/>
      <sheetName val="目標予実"/>
      <sheetName val="純利益"/>
      <sheetName val="目標予実 A4"/>
    </sheetNames>
    <sheetDataSet>
      <sheetData sheetId="0"/>
      <sheetData sheetId="1"/>
      <sheetData sheetId="2">
        <row r="15"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20">
          <cell r="B20">
            <v>100</v>
          </cell>
          <cell r="C20">
            <v>150</v>
          </cell>
          <cell r="D20">
            <v>300</v>
          </cell>
          <cell r="E20">
            <v>400</v>
          </cell>
          <cell r="F20">
            <v>150</v>
          </cell>
          <cell r="G20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6"/>
  <sheetViews>
    <sheetView zoomScale="80" zoomScaleNormal="80" workbookViewId="0">
      <selection activeCell="I18" sqref="I18"/>
    </sheetView>
  </sheetViews>
  <sheetFormatPr defaultRowHeight="12.6"/>
  <cols>
    <col min="1" max="1" width="18.88671875" style="1" customWidth="1"/>
    <col min="2" max="6" width="36.109375" style="1" customWidth="1"/>
    <col min="7" max="17" width="12" style="1" customWidth="1"/>
    <col min="18" max="16384" width="8.88671875" style="1"/>
  </cols>
  <sheetData>
    <row r="2" spans="1:6">
      <c r="B2" s="2" t="s">
        <v>17</v>
      </c>
      <c r="C2" s="2" t="s">
        <v>18</v>
      </c>
      <c r="D2" s="2" t="s">
        <v>19</v>
      </c>
      <c r="E2" s="2" t="s">
        <v>20</v>
      </c>
      <c r="F2" s="2" t="s">
        <v>233</v>
      </c>
    </row>
    <row r="3" spans="1:6" s="4" customFormat="1" ht="15" customHeight="1">
      <c r="A3" s="3" t="s">
        <v>0</v>
      </c>
      <c r="B3">
        <f>BSPL!Q9</f>
        <v>100</v>
      </c>
      <c r="C3">
        <f>BSPL!R9</f>
        <v>600</v>
      </c>
      <c r="D3">
        <f>BSPL!S9</f>
        <v>300</v>
      </c>
      <c r="E3">
        <f>BSPL!T9</f>
        <v>400</v>
      </c>
      <c r="F3">
        <f>BSPL!U9</f>
        <v>150</v>
      </c>
    </row>
    <row r="4" spans="1:6" s="4" customFormat="1" ht="15" customHeight="1">
      <c r="A4" s="3"/>
    </row>
    <row r="5" spans="1:6" s="4" customFormat="1" ht="15" customHeight="1">
      <c r="A5" s="3"/>
    </row>
    <row r="6" spans="1:6" s="4" customFormat="1" ht="15" customHeight="1">
      <c r="A6" s="3"/>
    </row>
    <row r="7" spans="1:6" s="4" customFormat="1" ht="15" customHeight="1">
      <c r="A7" s="3"/>
    </row>
    <row r="8" spans="1:6" s="4" customFormat="1" ht="15" customHeight="1">
      <c r="A8" s="3"/>
    </row>
    <row r="9" spans="1:6" s="4" customFormat="1" ht="15" customHeight="1">
      <c r="A9" s="3"/>
    </row>
    <row r="10" spans="1:6" s="4" customFormat="1" ht="15" customHeight="1">
      <c r="A10" s="3"/>
    </row>
    <row r="11" spans="1:6" s="4" customFormat="1" ht="15" customHeight="1" thickBot="1">
      <c r="A11" s="3"/>
    </row>
    <row r="12" spans="1:6" s="4" customFormat="1" ht="15" customHeight="1">
      <c r="A12" s="341" t="s">
        <v>1</v>
      </c>
      <c r="B12" s="346"/>
      <c r="C12" s="346"/>
      <c r="D12" s="346"/>
      <c r="E12" s="346"/>
      <c r="F12" s="346"/>
    </row>
    <row r="13" spans="1:6" s="4" customFormat="1" ht="15" customHeight="1">
      <c r="A13" s="342" t="s">
        <v>2</v>
      </c>
      <c r="B13" s="347">
        <f>BSPL!Q22</f>
        <v>20</v>
      </c>
      <c r="C13" s="347">
        <f>BSPL!R22</f>
        <v>15</v>
      </c>
      <c r="D13" s="347">
        <f>BSPL!S22</f>
        <v>0</v>
      </c>
      <c r="E13" s="347">
        <f>BSPL!T22</f>
        <v>27</v>
      </c>
      <c r="F13" s="347">
        <f>BSPL!U22</f>
        <v>20</v>
      </c>
    </row>
    <row r="14" spans="1:6" s="4" customFormat="1" ht="15" customHeight="1">
      <c r="A14" s="342" t="s">
        <v>3</v>
      </c>
      <c r="B14" s="347">
        <f>BSPL!B10</f>
        <v>0</v>
      </c>
      <c r="C14" s="347">
        <f>BSPL!C10</f>
        <v>0</v>
      </c>
      <c r="D14" s="347">
        <f>BSPL!D10</f>
        <v>0</v>
      </c>
      <c r="E14" s="347">
        <f>BSPL!E10</f>
        <v>0</v>
      </c>
      <c r="F14" s="347">
        <f>BSPL!F10</f>
        <v>0</v>
      </c>
    </row>
    <row r="15" spans="1:6" s="4" customFormat="1" ht="15" customHeight="1">
      <c r="A15" s="342" t="s">
        <v>4</v>
      </c>
      <c r="B15" s="347">
        <f>BSPL!I12+BSPL!I23</f>
        <v>0</v>
      </c>
      <c r="C15" s="347">
        <f>BSPL!J12+BSPL!J23</f>
        <v>0</v>
      </c>
      <c r="D15" s="347">
        <f>BSPL!K12+BSPL!K23</f>
        <v>0</v>
      </c>
      <c r="E15" s="347">
        <f>BSPL!L12+BSPL!L23</f>
        <v>0</v>
      </c>
      <c r="F15" s="347">
        <f>BSPL!M12+BSPL!M23</f>
        <v>0</v>
      </c>
    </row>
    <row r="16" spans="1:6" s="4" customFormat="1" ht="15" customHeight="1">
      <c r="A16" s="342" t="s">
        <v>5</v>
      </c>
      <c r="B16" s="347">
        <f>BSPL!I43</f>
        <v>0</v>
      </c>
      <c r="C16" s="347">
        <f>BSPL!J43</f>
        <v>0</v>
      </c>
      <c r="D16" s="347">
        <f>BSPL!K43</f>
        <v>0</v>
      </c>
      <c r="E16" s="347">
        <f>BSPL!L43</f>
        <v>0</v>
      </c>
      <c r="F16" s="347">
        <f>BSPL!M43</f>
        <v>0</v>
      </c>
    </row>
    <row r="17" spans="1:6" s="4" customFormat="1" ht="15" customHeight="1">
      <c r="A17" s="342"/>
      <c r="B17" s="347"/>
      <c r="C17" s="347"/>
      <c r="D17" s="347"/>
      <c r="E17" s="347"/>
      <c r="F17" s="347"/>
    </row>
    <row r="18" spans="1:6" s="4" customFormat="1" ht="15" customHeight="1">
      <c r="A18" s="342"/>
      <c r="B18" s="347"/>
      <c r="C18" s="347"/>
      <c r="D18" s="347"/>
      <c r="E18" s="347"/>
      <c r="F18" s="347"/>
    </row>
    <row r="19" spans="1:6" s="4" customFormat="1" ht="15" customHeight="1">
      <c r="A19" s="342"/>
      <c r="B19" s="347"/>
      <c r="C19" s="347"/>
      <c r="D19" s="347"/>
      <c r="E19" s="347"/>
      <c r="F19" s="347"/>
    </row>
    <row r="20" spans="1:6" s="4" customFormat="1" ht="15" customHeight="1">
      <c r="A20" s="342"/>
      <c r="B20" s="347"/>
      <c r="C20" s="347"/>
      <c r="D20" s="347"/>
      <c r="E20" s="347"/>
      <c r="F20" s="347"/>
    </row>
    <row r="21" spans="1:6" s="4" customFormat="1" ht="15" customHeight="1" thickBot="1">
      <c r="A21" s="344"/>
      <c r="B21" s="348"/>
      <c r="C21" s="348"/>
      <c r="D21" s="348"/>
      <c r="E21" s="348"/>
      <c r="F21" s="348"/>
    </row>
    <row r="22" spans="1:6" s="4" customFormat="1" ht="15" customHeight="1">
      <c r="A22" s="341" t="s">
        <v>6</v>
      </c>
      <c r="B22" s="346"/>
      <c r="C22" s="346"/>
      <c r="D22" s="346"/>
      <c r="E22" s="346"/>
      <c r="F22" s="346"/>
    </row>
    <row r="23" spans="1:6" s="4" customFormat="1" ht="15" customHeight="1">
      <c r="A23" s="342" t="s">
        <v>11</v>
      </c>
      <c r="B23" s="347"/>
      <c r="C23" s="347"/>
      <c r="D23" s="347"/>
      <c r="E23" s="347"/>
      <c r="F23" s="347"/>
    </row>
    <row r="24" spans="1:6" s="4" customFormat="1" ht="15" customHeight="1">
      <c r="A24" s="342" t="s">
        <v>12</v>
      </c>
      <c r="B24" s="347"/>
      <c r="C24" s="347"/>
      <c r="D24" s="347"/>
      <c r="E24" s="347"/>
      <c r="F24" s="347"/>
    </row>
    <row r="25" spans="1:6" s="4" customFormat="1" ht="15" customHeight="1">
      <c r="A25" s="342" t="s">
        <v>13</v>
      </c>
      <c r="B25" s="347"/>
      <c r="C25" s="347"/>
      <c r="D25" s="347"/>
      <c r="E25" s="347"/>
      <c r="F25" s="347"/>
    </row>
    <row r="26" spans="1:6" s="4" customFormat="1" ht="15" customHeight="1">
      <c r="A26" s="342"/>
      <c r="B26" s="347"/>
      <c r="C26" s="347"/>
      <c r="D26" s="347"/>
      <c r="E26" s="347"/>
      <c r="F26" s="347"/>
    </row>
    <row r="27" spans="1:6" s="4" customFormat="1" ht="15" customHeight="1" thickBot="1">
      <c r="A27" s="344"/>
      <c r="B27" s="348"/>
      <c r="C27" s="348"/>
      <c r="D27" s="348"/>
      <c r="E27" s="348"/>
      <c r="F27" s="348"/>
    </row>
    <row r="28" spans="1:6" s="4" customFormat="1" ht="15" customHeight="1">
      <c r="A28" s="341" t="s">
        <v>7</v>
      </c>
      <c r="B28" s="346"/>
      <c r="C28" s="346"/>
      <c r="D28" s="346"/>
      <c r="E28" s="346"/>
      <c r="F28" s="346"/>
    </row>
    <row r="29" spans="1:6" s="4" customFormat="1" ht="15" customHeight="1">
      <c r="A29" s="342" t="s">
        <v>16</v>
      </c>
      <c r="B29" s="347"/>
      <c r="C29" s="347"/>
      <c r="D29" s="347"/>
      <c r="E29" s="347"/>
      <c r="F29" s="347"/>
    </row>
    <row r="30" spans="1:6" s="4" customFormat="1" ht="15" customHeight="1">
      <c r="A30" s="342" t="s">
        <v>14</v>
      </c>
      <c r="B30" s="347"/>
      <c r="C30" s="347"/>
      <c r="D30" s="347"/>
      <c r="E30" s="347"/>
      <c r="F30" s="347"/>
    </row>
    <row r="31" spans="1:6" s="4" customFormat="1" ht="15" customHeight="1">
      <c r="A31" s="342" t="s">
        <v>15</v>
      </c>
      <c r="B31" s="347"/>
      <c r="C31" s="347"/>
      <c r="D31" s="347"/>
      <c r="E31" s="347"/>
      <c r="F31" s="347"/>
    </row>
    <row r="32" spans="1:6" s="4" customFormat="1" ht="15" customHeight="1">
      <c r="A32" s="342"/>
      <c r="B32" s="347"/>
      <c r="C32" s="347"/>
      <c r="D32" s="347"/>
      <c r="E32" s="347"/>
      <c r="F32" s="347"/>
    </row>
    <row r="33" spans="1:6" s="4" customFormat="1" ht="15" customHeight="1" thickBot="1">
      <c r="A33" s="344"/>
      <c r="B33" s="348"/>
      <c r="C33" s="348"/>
      <c r="D33" s="348"/>
      <c r="E33" s="348"/>
      <c r="F33" s="348"/>
    </row>
    <row r="34" spans="1:6" s="4" customFormat="1" ht="15" customHeight="1">
      <c r="A34" s="341" t="s">
        <v>8</v>
      </c>
      <c r="B34" s="346"/>
      <c r="C34" s="346"/>
      <c r="D34" s="346"/>
      <c r="E34" s="346"/>
      <c r="F34" s="346"/>
    </row>
    <row r="35" spans="1:6" s="4" customFormat="1" ht="15" customHeight="1">
      <c r="A35" s="343"/>
      <c r="B35" s="347"/>
      <c r="C35" s="347"/>
      <c r="D35" s="347"/>
      <c r="E35" s="347"/>
      <c r="F35" s="347"/>
    </row>
    <row r="36" spans="1:6" s="4" customFormat="1" ht="15" customHeight="1">
      <c r="A36" s="343"/>
      <c r="B36" s="347"/>
      <c r="C36" s="347"/>
      <c r="D36" s="347"/>
      <c r="E36" s="347"/>
      <c r="F36" s="347"/>
    </row>
    <row r="37" spans="1:6" s="4" customFormat="1" ht="15" customHeight="1">
      <c r="A37" s="343"/>
      <c r="B37" s="347"/>
      <c r="C37" s="347"/>
      <c r="D37" s="347"/>
      <c r="E37" s="347"/>
      <c r="F37" s="347"/>
    </row>
    <row r="38" spans="1:6" s="4" customFormat="1" ht="15" customHeight="1" thickBot="1">
      <c r="A38" s="344"/>
      <c r="B38" s="348"/>
      <c r="C38" s="348"/>
      <c r="D38" s="348"/>
      <c r="E38" s="348"/>
      <c r="F38" s="348"/>
    </row>
    <row r="39" spans="1:6" s="4" customFormat="1" ht="15" customHeight="1">
      <c r="A39" s="341" t="s">
        <v>9</v>
      </c>
      <c r="B39" s="346"/>
      <c r="C39" s="346"/>
      <c r="D39" s="346"/>
      <c r="E39" s="346"/>
      <c r="F39" s="346"/>
    </row>
    <row r="40" spans="1:6" s="4" customFormat="1" ht="15" customHeight="1">
      <c r="A40" s="343"/>
      <c r="B40" s="347"/>
      <c r="C40" s="347"/>
      <c r="D40" s="347"/>
      <c r="E40" s="347"/>
      <c r="F40" s="347"/>
    </row>
    <row r="41" spans="1:6" s="4" customFormat="1" ht="15" customHeight="1">
      <c r="A41" s="343"/>
      <c r="B41" s="347"/>
      <c r="C41" s="347"/>
      <c r="D41" s="347"/>
      <c r="E41" s="347"/>
      <c r="F41" s="347"/>
    </row>
    <row r="42" spans="1:6" s="4" customFormat="1" ht="15" customHeight="1">
      <c r="A42" s="343"/>
      <c r="B42" s="347"/>
      <c r="C42" s="347"/>
      <c r="D42" s="347"/>
      <c r="E42" s="347"/>
      <c r="F42" s="347"/>
    </row>
    <row r="43" spans="1:6" s="4" customFormat="1" ht="15" customHeight="1" thickBot="1">
      <c r="A43" s="344"/>
      <c r="B43" s="348"/>
      <c r="C43" s="348"/>
      <c r="D43" s="348"/>
      <c r="E43" s="348"/>
      <c r="F43" s="348"/>
    </row>
    <row r="44" spans="1:6" s="4" customFormat="1" ht="15" customHeight="1">
      <c r="A44" s="341" t="s">
        <v>10</v>
      </c>
      <c r="B44" s="346"/>
      <c r="C44" s="346"/>
      <c r="D44" s="346"/>
      <c r="E44" s="346"/>
      <c r="F44" s="346"/>
    </row>
    <row r="45" spans="1:6" s="4" customFormat="1" ht="15" customHeight="1">
      <c r="A45" s="343"/>
      <c r="B45" s="347"/>
      <c r="C45" s="347"/>
      <c r="D45" s="347"/>
      <c r="E45" s="347"/>
      <c r="F45" s="347"/>
    </row>
    <row r="46" spans="1:6" s="4" customFormat="1" ht="15" customHeight="1">
      <c r="A46" s="343"/>
      <c r="B46" s="347"/>
      <c r="C46" s="347"/>
      <c r="D46" s="347"/>
      <c r="E46" s="347"/>
      <c r="F46" s="347"/>
    </row>
    <row r="47" spans="1:6" s="4" customFormat="1" ht="15" customHeight="1">
      <c r="A47" s="343"/>
      <c r="B47" s="347"/>
      <c r="C47" s="347"/>
      <c r="D47" s="347"/>
      <c r="E47" s="347"/>
      <c r="F47" s="347"/>
    </row>
    <row r="48" spans="1:6" s="4" customFormat="1" ht="15" customHeight="1" thickBot="1">
      <c r="A48" s="344"/>
      <c r="B48" s="348"/>
      <c r="C48" s="348"/>
      <c r="D48" s="348"/>
      <c r="E48" s="348"/>
      <c r="F48" s="348"/>
    </row>
    <row r="49" spans="1:6" s="4" customFormat="1" ht="15" customHeight="1">
      <c r="A49" s="341" t="s">
        <v>21</v>
      </c>
      <c r="B49" s="346"/>
      <c r="C49" s="346"/>
      <c r="D49" s="346"/>
      <c r="E49" s="346"/>
      <c r="F49" s="346"/>
    </row>
    <row r="50" spans="1:6" s="4" customFormat="1" ht="15" customHeight="1">
      <c r="A50" s="343"/>
      <c r="B50" s="347"/>
      <c r="C50" s="347"/>
      <c r="D50" s="347"/>
      <c r="E50" s="347"/>
      <c r="F50" s="347"/>
    </row>
    <row r="51" spans="1:6" s="4" customFormat="1" ht="15" customHeight="1">
      <c r="A51" s="343"/>
      <c r="B51" s="347"/>
      <c r="C51" s="347"/>
      <c r="D51" s="347"/>
      <c r="E51" s="347"/>
      <c r="F51" s="347"/>
    </row>
    <row r="52" spans="1:6" s="4" customFormat="1" ht="15" customHeight="1">
      <c r="A52" s="343"/>
      <c r="B52" s="347"/>
      <c r="C52" s="347"/>
      <c r="D52" s="347"/>
      <c r="E52" s="347"/>
      <c r="F52" s="347"/>
    </row>
    <row r="53" spans="1:6" s="4" customFormat="1" ht="15" customHeight="1">
      <c r="A53" s="343"/>
      <c r="B53" s="347"/>
      <c r="C53" s="347"/>
      <c r="D53" s="347"/>
      <c r="E53" s="347"/>
      <c r="F53" s="347"/>
    </row>
    <row r="54" spans="1:6" s="4" customFormat="1" ht="15" customHeight="1">
      <c r="A54" s="343"/>
      <c r="B54" s="347"/>
      <c r="C54" s="347"/>
      <c r="D54" s="347"/>
      <c r="E54" s="347"/>
      <c r="F54" s="347"/>
    </row>
    <row r="55" spans="1:6" s="4" customFormat="1" ht="15" customHeight="1">
      <c r="A55" s="343"/>
      <c r="B55" s="347"/>
      <c r="C55" s="347"/>
      <c r="D55" s="347"/>
      <c r="E55" s="347"/>
      <c r="F55" s="347"/>
    </row>
    <row r="56" spans="1:6" ht="13.2" thickBot="1">
      <c r="A56" s="345"/>
      <c r="B56" s="349"/>
      <c r="C56" s="349"/>
      <c r="D56" s="349"/>
      <c r="E56" s="349"/>
      <c r="F56" s="349"/>
    </row>
  </sheetData>
  <mergeCells count="1">
    <mergeCell ref="A3:A11"/>
  </mergeCells>
  <phoneticPr fontId="1"/>
  <printOptions horizontalCentered="1" verticalCentered="1"/>
  <pageMargins left="0.31496062992125984" right="0.31496062992125984" top="0.55118110236220474" bottom="0.35433070866141736" header="0.31496062992125984" footer="0.31496062992125984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tabSelected="1" zoomScale="80" zoomScaleNormal="80" workbookViewId="0">
      <selection activeCell="F23" sqref="F23"/>
    </sheetView>
  </sheetViews>
  <sheetFormatPr defaultRowHeight="13.2"/>
  <cols>
    <col min="1" max="1" width="20.44140625" customWidth="1"/>
    <col min="8" max="8" width="18.21875" customWidth="1"/>
    <col min="15" max="15" width="2.88671875" customWidth="1"/>
    <col min="16" max="16" width="21.5546875" customWidth="1"/>
  </cols>
  <sheetData>
    <row r="1" spans="1:22" ht="19.2">
      <c r="A1" s="5" t="s">
        <v>22</v>
      </c>
      <c r="B1" s="5"/>
      <c r="C1" s="5"/>
      <c r="D1" s="5"/>
      <c r="E1" s="5"/>
      <c r="F1" s="6"/>
      <c r="G1" s="7"/>
      <c r="H1" s="8"/>
      <c r="I1" s="7"/>
      <c r="J1" s="7"/>
      <c r="K1" s="9"/>
      <c r="L1" s="10" t="s">
        <v>23</v>
      </c>
      <c r="M1" s="10"/>
      <c r="N1" s="7"/>
      <c r="O1" s="7"/>
      <c r="P1" s="8"/>
      <c r="Q1" s="7"/>
      <c r="R1" s="7"/>
      <c r="S1" s="7"/>
      <c r="T1" s="7"/>
      <c r="U1" s="7"/>
      <c r="V1" s="7"/>
    </row>
    <row r="2" spans="1:22" ht="19.2">
      <c r="A2" s="5"/>
      <c r="B2" s="5"/>
      <c r="C2" s="5"/>
      <c r="D2" s="5"/>
      <c r="E2" s="5"/>
      <c r="F2" s="6"/>
      <c r="G2" s="7"/>
      <c r="H2" s="11">
        <f>[1]表紙!B1</f>
        <v>0</v>
      </c>
      <c r="I2" s="12"/>
      <c r="J2" s="12"/>
      <c r="K2" s="13"/>
      <c r="L2" s="10" t="s">
        <v>24</v>
      </c>
      <c r="M2" s="10"/>
      <c r="N2" s="7"/>
      <c r="O2" s="7"/>
      <c r="P2" s="8"/>
      <c r="Q2" s="7"/>
      <c r="R2" s="7"/>
      <c r="S2" s="7"/>
      <c r="T2" s="7"/>
      <c r="U2" s="7"/>
      <c r="V2" s="7"/>
    </row>
    <row r="3" spans="1:22" ht="19.2">
      <c r="A3" s="5"/>
      <c r="B3" s="5"/>
      <c r="C3" s="5"/>
      <c r="D3" s="5"/>
      <c r="E3" s="5"/>
      <c r="F3" s="6"/>
      <c r="G3" s="7"/>
      <c r="H3" s="8"/>
      <c r="I3" s="7"/>
      <c r="J3" s="7"/>
      <c r="K3" s="7"/>
      <c r="L3" s="7"/>
      <c r="M3" s="7"/>
      <c r="N3" s="7"/>
      <c r="O3" s="7"/>
      <c r="P3" s="8"/>
      <c r="Q3" s="7"/>
      <c r="R3" s="7"/>
      <c r="S3" s="7"/>
      <c r="T3" s="7"/>
      <c r="U3" s="7"/>
      <c r="V3" s="7"/>
    </row>
    <row r="4" spans="1:22" ht="19.2">
      <c r="A4" s="5"/>
      <c r="B4" s="5"/>
      <c r="C4" s="5"/>
      <c r="D4" s="5"/>
      <c r="E4" s="5"/>
      <c r="F4" s="6"/>
      <c r="G4" s="7"/>
      <c r="H4" s="8"/>
      <c r="I4" s="7"/>
      <c r="J4" s="7"/>
      <c r="K4" s="7"/>
      <c r="L4" s="7"/>
      <c r="M4" s="7" t="s">
        <v>25</v>
      </c>
      <c r="N4" s="7"/>
      <c r="O4" s="7"/>
      <c r="P4" s="8"/>
      <c r="Q4" s="7"/>
      <c r="R4" s="7"/>
      <c r="S4" s="7"/>
      <c r="T4" s="7"/>
      <c r="U4" s="7" t="s">
        <v>26</v>
      </c>
      <c r="V4" s="7"/>
    </row>
    <row r="5" spans="1:22" ht="27" thickBot="1">
      <c r="A5" s="14" t="s">
        <v>27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5"/>
      <c r="P5" s="14" t="s">
        <v>28</v>
      </c>
      <c r="Q5" s="14"/>
      <c r="R5" s="14"/>
      <c r="S5" s="14"/>
      <c r="T5" s="14"/>
      <c r="U5" s="14"/>
      <c r="V5" s="14"/>
    </row>
    <row r="6" spans="1:22" ht="19.8" thickBot="1">
      <c r="A6" s="16" t="s">
        <v>29</v>
      </c>
      <c r="B6" s="17"/>
      <c r="C6" s="18"/>
      <c r="D6" s="18"/>
      <c r="E6" s="18"/>
      <c r="F6" s="18"/>
      <c r="G6" s="19"/>
      <c r="H6" s="16"/>
      <c r="I6" s="20"/>
      <c r="J6" s="18"/>
      <c r="K6" s="21"/>
      <c r="L6" s="18"/>
      <c r="M6" s="18"/>
      <c r="N6" s="19"/>
      <c r="O6" s="15"/>
      <c r="P6" s="22"/>
      <c r="Q6" s="23"/>
      <c r="R6" s="24"/>
      <c r="S6" s="24"/>
      <c r="T6" s="24"/>
      <c r="U6" s="24"/>
      <c r="V6" s="25"/>
    </row>
    <row r="7" spans="1:22" ht="19.2">
      <c r="A7" s="26" t="s">
        <v>30</v>
      </c>
      <c r="B7" s="27" t="s">
        <v>31</v>
      </c>
      <c r="C7" s="27" t="s">
        <v>32</v>
      </c>
      <c r="D7" s="27" t="s">
        <v>33</v>
      </c>
      <c r="E7" s="28" t="s">
        <v>34</v>
      </c>
      <c r="F7" s="29" t="s">
        <v>35</v>
      </c>
      <c r="G7" s="30" t="s">
        <v>36</v>
      </c>
      <c r="H7" s="31" t="s">
        <v>37</v>
      </c>
      <c r="I7" s="27" t="s">
        <v>31</v>
      </c>
      <c r="J7" s="32" t="s">
        <v>32</v>
      </c>
      <c r="K7" s="33" t="s">
        <v>33</v>
      </c>
      <c r="L7" s="28" t="s">
        <v>34</v>
      </c>
      <c r="M7" s="29" t="s">
        <v>35</v>
      </c>
      <c r="N7" s="30" t="s">
        <v>36</v>
      </c>
      <c r="O7" s="34"/>
      <c r="P7" s="31" t="s">
        <v>38</v>
      </c>
      <c r="Q7" s="27" t="s">
        <v>31</v>
      </c>
      <c r="R7" s="27" t="s">
        <v>32</v>
      </c>
      <c r="S7" s="27" t="s">
        <v>33</v>
      </c>
      <c r="T7" s="28" t="s">
        <v>34</v>
      </c>
      <c r="U7" s="29" t="s">
        <v>35</v>
      </c>
      <c r="V7" s="30" t="s">
        <v>36</v>
      </c>
    </row>
    <row r="8" spans="1:22" ht="19.8" thickBot="1">
      <c r="A8" s="35" t="s">
        <v>39</v>
      </c>
      <c r="B8" s="36"/>
      <c r="C8" s="36"/>
      <c r="D8" s="36"/>
      <c r="E8" s="37"/>
      <c r="F8" s="38"/>
      <c r="G8" s="39"/>
      <c r="H8" s="40" t="s">
        <v>40</v>
      </c>
      <c r="I8" s="41"/>
      <c r="J8" s="42"/>
      <c r="K8" s="43"/>
      <c r="L8" s="44"/>
      <c r="M8" s="45"/>
      <c r="N8" s="46"/>
      <c r="O8" s="47"/>
      <c r="P8" s="48" t="s">
        <v>41</v>
      </c>
      <c r="Q8" s="49"/>
      <c r="R8" s="49"/>
      <c r="S8" s="49"/>
      <c r="T8" s="53"/>
      <c r="U8" s="50"/>
      <c r="V8" s="54"/>
    </row>
    <row r="9" spans="1:22" ht="19.8" thickBot="1">
      <c r="A9" s="55" t="s">
        <v>42</v>
      </c>
      <c r="B9" s="56"/>
      <c r="C9" s="56"/>
      <c r="D9" s="56"/>
      <c r="E9" s="57"/>
      <c r="F9" s="58"/>
      <c r="G9" s="59"/>
      <c r="H9" s="60" t="s">
        <v>43</v>
      </c>
      <c r="I9" s="56"/>
      <c r="J9" s="61"/>
      <c r="K9" s="62"/>
      <c r="L9" s="63"/>
      <c r="M9" s="64"/>
      <c r="N9" s="65"/>
      <c r="O9" s="47"/>
      <c r="P9" s="60" t="s">
        <v>44</v>
      </c>
      <c r="Q9" s="56">
        <v>100</v>
      </c>
      <c r="R9" s="56">
        <v>600</v>
      </c>
      <c r="S9" s="56">
        <v>300</v>
      </c>
      <c r="T9" s="66">
        <v>400</v>
      </c>
      <c r="U9" s="63">
        <v>150</v>
      </c>
      <c r="V9" s="65"/>
    </row>
    <row r="10" spans="1:22" ht="19.8" thickBot="1">
      <c r="A10" s="67" t="s">
        <v>45</v>
      </c>
      <c r="B10" s="68"/>
      <c r="C10" s="68"/>
      <c r="D10" s="68"/>
      <c r="E10" s="69"/>
      <c r="F10" s="70"/>
      <c r="G10" s="71"/>
      <c r="H10" s="72" t="s">
        <v>46</v>
      </c>
      <c r="I10" s="73"/>
      <c r="J10" s="74"/>
      <c r="K10" s="75"/>
      <c r="L10" s="76"/>
      <c r="M10" s="77"/>
      <c r="N10" s="78"/>
      <c r="O10" s="47"/>
      <c r="P10" s="79"/>
      <c r="Q10" s="80"/>
      <c r="R10" s="80"/>
      <c r="S10" s="80"/>
      <c r="T10" s="81"/>
      <c r="U10" s="82"/>
      <c r="V10" s="83"/>
    </row>
    <row r="11" spans="1:22" ht="19.8" thickBot="1">
      <c r="A11" s="84" t="s">
        <v>47</v>
      </c>
      <c r="B11" s="85"/>
      <c r="C11" s="85"/>
      <c r="D11" s="85"/>
      <c r="E11" s="86"/>
      <c r="F11" s="87"/>
      <c r="G11" s="88"/>
      <c r="H11" s="89" t="s">
        <v>48</v>
      </c>
      <c r="I11" s="90"/>
      <c r="J11" s="91"/>
      <c r="K11" s="92"/>
      <c r="L11" s="93"/>
      <c r="M11" s="94"/>
      <c r="N11" s="95"/>
      <c r="O11" s="47"/>
      <c r="P11" s="100" t="s">
        <v>53</v>
      </c>
      <c r="Q11" s="56"/>
      <c r="R11" s="56"/>
      <c r="S11" s="56"/>
      <c r="T11" s="66"/>
      <c r="U11" s="63"/>
      <c r="V11" s="65"/>
    </row>
    <row r="12" spans="1:22" ht="19.2">
      <c r="A12" s="84" t="s">
        <v>49</v>
      </c>
      <c r="B12" s="85"/>
      <c r="C12" s="85"/>
      <c r="D12" s="85"/>
      <c r="E12" s="86"/>
      <c r="F12" s="87"/>
      <c r="G12" s="88"/>
      <c r="H12" s="89" t="s">
        <v>50</v>
      </c>
      <c r="I12" s="90"/>
      <c r="J12" s="91"/>
      <c r="K12" s="92"/>
      <c r="L12" s="93"/>
      <c r="M12" s="94"/>
      <c r="N12" s="95"/>
      <c r="O12" s="47"/>
      <c r="P12" s="72" t="s">
        <v>56</v>
      </c>
      <c r="Q12" s="73"/>
      <c r="R12" s="73"/>
      <c r="S12" s="73"/>
      <c r="T12" s="101"/>
      <c r="U12" s="102"/>
      <c r="V12" s="78"/>
    </row>
    <row r="13" spans="1:22" ht="19.2">
      <c r="A13" s="84" t="s">
        <v>51</v>
      </c>
      <c r="B13" s="85"/>
      <c r="C13" s="85"/>
      <c r="D13" s="85"/>
      <c r="E13" s="86"/>
      <c r="F13" s="87"/>
      <c r="G13" s="88"/>
      <c r="H13" s="96" t="s">
        <v>52</v>
      </c>
      <c r="I13" s="97"/>
      <c r="J13" s="98"/>
      <c r="K13" s="99"/>
      <c r="L13" s="93"/>
      <c r="M13" s="94"/>
      <c r="N13" s="95"/>
      <c r="O13" s="47"/>
      <c r="P13" s="89" t="s">
        <v>59</v>
      </c>
      <c r="Q13" s="90"/>
      <c r="R13" s="90"/>
      <c r="S13" s="90"/>
      <c r="T13" s="103"/>
      <c r="U13" s="104"/>
      <c r="V13" s="95"/>
    </row>
    <row r="14" spans="1:22" ht="19.2">
      <c r="A14" s="84" t="s">
        <v>54</v>
      </c>
      <c r="B14" s="85"/>
      <c r="C14" s="85"/>
      <c r="D14" s="85"/>
      <c r="E14" s="86"/>
      <c r="F14" s="87"/>
      <c r="G14" s="88"/>
      <c r="H14" s="89" t="s">
        <v>55</v>
      </c>
      <c r="I14" s="90"/>
      <c r="J14" s="91"/>
      <c r="K14" s="99"/>
      <c r="L14" s="93"/>
      <c r="M14" s="94"/>
      <c r="N14" s="95"/>
      <c r="O14" s="47"/>
      <c r="P14" s="89" t="s">
        <v>62</v>
      </c>
      <c r="Q14" s="90"/>
      <c r="R14" s="90"/>
      <c r="S14" s="90"/>
      <c r="T14" s="103"/>
      <c r="U14" s="104"/>
      <c r="V14" s="95"/>
    </row>
    <row r="15" spans="1:22" ht="19.2">
      <c r="A15" s="84" t="s">
        <v>57</v>
      </c>
      <c r="B15" s="90"/>
      <c r="C15" s="90"/>
      <c r="D15" s="90"/>
      <c r="E15" s="86"/>
      <c r="F15" s="87"/>
      <c r="G15" s="88"/>
      <c r="H15" s="89" t="s">
        <v>58</v>
      </c>
      <c r="I15" s="90"/>
      <c r="J15" s="91"/>
      <c r="K15" s="99"/>
      <c r="L15" s="93"/>
      <c r="M15" s="94"/>
      <c r="N15" s="95"/>
      <c r="O15" s="47"/>
      <c r="P15" s="105" t="s">
        <v>65</v>
      </c>
      <c r="Q15" s="106">
        <f t="shared" ref="Q15:S15" si="0">Q12+Q13+Q14</f>
        <v>0</v>
      </c>
      <c r="R15" s="106">
        <f t="shared" si="0"/>
        <v>0</v>
      </c>
      <c r="S15" s="106">
        <f t="shared" si="0"/>
        <v>0</v>
      </c>
      <c r="T15" s="107">
        <f>T12+T13+T14</f>
        <v>0</v>
      </c>
      <c r="U15" s="108">
        <f>U12+U13+U14</f>
        <v>0</v>
      </c>
      <c r="V15" s="109">
        <f>V12+V13+V14</f>
        <v>0</v>
      </c>
    </row>
    <row r="16" spans="1:22" ht="19.2">
      <c r="A16" s="84" t="s">
        <v>60</v>
      </c>
      <c r="B16" s="90"/>
      <c r="C16" s="90"/>
      <c r="D16" s="90"/>
      <c r="E16" s="86"/>
      <c r="F16" s="87"/>
      <c r="G16" s="88"/>
      <c r="H16" s="89" t="s">
        <v>61</v>
      </c>
      <c r="I16" s="90"/>
      <c r="J16" s="91"/>
      <c r="K16" s="99"/>
      <c r="L16" s="93"/>
      <c r="M16" s="94"/>
      <c r="N16" s="95"/>
      <c r="O16" s="47"/>
      <c r="P16" s="89" t="s">
        <v>68</v>
      </c>
      <c r="Q16" s="90"/>
      <c r="R16" s="90"/>
      <c r="S16" s="90"/>
      <c r="T16" s="103"/>
      <c r="U16" s="104"/>
      <c r="V16" s="95"/>
    </row>
    <row r="17" spans="1:22" ht="19.8" thickBot="1">
      <c r="A17" s="84" t="s">
        <v>63</v>
      </c>
      <c r="B17" s="90"/>
      <c r="C17" s="90"/>
      <c r="D17" s="90"/>
      <c r="E17" s="86"/>
      <c r="F17" s="87"/>
      <c r="G17" s="88"/>
      <c r="H17" s="89" t="s">
        <v>64</v>
      </c>
      <c r="I17" s="90"/>
      <c r="J17" s="91"/>
      <c r="K17" s="99"/>
      <c r="L17" s="93"/>
      <c r="M17" s="94"/>
      <c r="N17" s="95"/>
      <c r="O17" s="47"/>
      <c r="P17" s="110" t="s">
        <v>69</v>
      </c>
      <c r="Q17" s="111"/>
      <c r="R17" s="111"/>
      <c r="S17" s="111"/>
      <c r="T17" s="112"/>
      <c r="U17" s="113"/>
      <c r="V17" s="114"/>
    </row>
    <row r="18" spans="1:22" ht="19.8" thickBot="1">
      <c r="A18" s="84" t="s">
        <v>66</v>
      </c>
      <c r="B18" s="90"/>
      <c r="C18" s="90"/>
      <c r="D18" s="90"/>
      <c r="E18" s="86"/>
      <c r="F18" s="87"/>
      <c r="G18" s="88"/>
      <c r="H18" s="89" t="s">
        <v>67</v>
      </c>
      <c r="I18" s="90"/>
      <c r="J18" s="91"/>
      <c r="K18" s="99"/>
      <c r="L18" s="93"/>
      <c r="M18" s="94"/>
      <c r="N18" s="95"/>
      <c r="O18" s="47"/>
      <c r="P18" s="60" t="s">
        <v>71</v>
      </c>
      <c r="Q18" s="56"/>
      <c r="R18" s="56"/>
      <c r="S18" s="56"/>
      <c r="T18" s="66"/>
      <c r="U18" s="63"/>
      <c r="V18" s="65"/>
    </row>
    <row r="19" spans="1:22" ht="19.8" thickBot="1">
      <c r="A19" s="84" t="s">
        <v>234</v>
      </c>
      <c r="B19" s="90"/>
      <c r="C19" s="90"/>
      <c r="D19" s="90"/>
      <c r="E19" s="86"/>
      <c r="F19" s="87"/>
      <c r="G19" s="88"/>
      <c r="H19" s="89"/>
      <c r="I19" s="90"/>
      <c r="J19" s="91"/>
      <c r="K19" s="99"/>
      <c r="L19" s="93"/>
      <c r="M19" s="94"/>
      <c r="N19" s="95"/>
      <c r="O19" s="47"/>
      <c r="P19" s="79"/>
      <c r="Q19" s="80"/>
      <c r="R19" s="80"/>
      <c r="S19" s="80"/>
      <c r="T19" s="81"/>
      <c r="U19" s="82"/>
      <c r="V19" s="83"/>
    </row>
    <row r="20" spans="1:22" ht="19.8" thickBot="1">
      <c r="A20" s="84" t="s">
        <v>70</v>
      </c>
      <c r="B20" s="90"/>
      <c r="C20" s="90"/>
      <c r="D20" s="90"/>
      <c r="E20" s="86"/>
      <c r="F20" s="87"/>
      <c r="G20" s="88"/>
      <c r="H20" s="89"/>
      <c r="I20" s="90"/>
      <c r="J20" s="91"/>
      <c r="K20" s="99"/>
      <c r="L20" s="93"/>
      <c r="M20" s="94"/>
      <c r="N20" s="115"/>
      <c r="O20" s="47"/>
      <c r="P20" s="60" t="s">
        <v>74</v>
      </c>
      <c r="Q20" s="56"/>
      <c r="R20" s="56"/>
      <c r="S20" s="56"/>
      <c r="T20" s="66"/>
      <c r="U20" s="63"/>
      <c r="V20" s="65"/>
    </row>
    <row r="21" spans="1:22" ht="19.8" thickBot="1">
      <c r="A21" s="84" t="s">
        <v>235</v>
      </c>
      <c r="B21" s="90"/>
      <c r="C21" s="90"/>
      <c r="D21" s="90"/>
      <c r="E21" s="86"/>
      <c r="F21" s="87"/>
      <c r="G21" s="88"/>
      <c r="H21" s="116" t="s">
        <v>72</v>
      </c>
      <c r="I21" s="117">
        <f t="shared" ref="I21:J21" si="1">I9-I10-I11-I12-I13-I14-I15-I16-I17-I18-I19-I20</f>
        <v>0</v>
      </c>
      <c r="J21" s="118">
        <f t="shared" si="1"/>
        <v>0</v>
      </c>
      <c r="K21" s="119">
        <f>K9-K10-K11-K12-K13-K14-K15-K16-K17-K18-K19-K20</f>
        <v>0</v>
      </c>
      <c r="L21" s="120">
        <f t="shared" ref="L21:N21" si="2">L9-L10-L11-L12-L13-L14-L15-L16-L17-L18-L19-L20</f>
        <v>0</v>
      </c>
      <c r="M21" s="121">
        <f t="shared" si="2"/>
        <v>0</v>
      </c>
      <c r="N21" s="122">
        <f t="shared" si="2"/>
        <v>0</v>
      </c>
      <c r="O21" s="47"/>
      <c r="P21" s="79"/>
      <c r="Q21" s="97"/>
      <c r="R21" s="97"/>
      <c r="S21" s="97"/>
      <c r="T21" s="81"/>
      <c r="U21" s="82"/>
      <c r="V21" s="83"/>
    </row>
    <row r="22" spans="1:22" ht="19.8" thickBot="1">
      <c r="A22" s="350" t="s">
        <v>236</v>
      </c>
      <c r="B22" s="90"/>
      <c r="C22" s="90"/>
      <c r="D22" s="90"/>
      <c r="E22" s="86"/>
      <c r="F22" s="87"/>
      <c r="G22" s="88"/>
      <c r="H22" s="60" t="s">
        <v>73</v>
      </c>
      <c r="I22" s="56"/>
      <c r="J22" s="61"/>
      <c r="K22" s="62"/>
      <c r="L22" s="63"/>
      <c r="M22" s="64"/>
      <c r="N22" s="65"/>
      <c r="O22" s="47"/>
      <c r="P22" s="60" t="s">
        <v>78</v>
      </c>
      <c r="Q22" s="56">
        <v>20</v>
      </c>
      <c r="R22" s="56">
        <v>15</v>
      </c>
      <c r="S22" s="56">
        <v>0</v>
      </c>
      <c r="T22" s="66">
        <v>27</v>
      </c>
      <c r="U22" s="63">
        <v>20</v>
      </c>
      <c r="V22" s="65"/>
    </row>
    <row r="23" spans="1:22" ht="19.2">
      <c r="A23" s="84" t="s">
        <v>75</v>
      </c>
      <c r="B23" s="123"/>
      <c r="C23" s="123"/>
      <c r="D23" s="123"/>
      <c r="E23" s="86"/>
      <c r="F23" s="87"/>
      <c r="G23" s="88"/>
      <c r="H23" s="72" t="s">
        <v>76</v>
      </c>
      <c r="I23" s="73"/>
      <c r="J23" s="74"/>
      <c r="K23" s="75"/>
      <c r="L23" s="76"/>
      <c r="M23" s="77"/>
      <c r="N23" s="124"/>
      <c r="O23" s="47"/>
      <c r="P23" s="89" t="s">
        <v>81</v>
      </c>
      <c r="Q23" s="90"/>
      <c r="R23" s="90"/>
      <c r="S23" s="90"/>
      <c r="T23" s="103"/>
      <c r="U23" s="104"/>
      <c r="V23" s="95"/>
    </row>
    <row r="24" spans="1:22" ht="19.2">
      <c r="A24" s="84"/>
      <c r="B24" s="123"/>
      <c r="C24" s="123"/>
      <c r="D24" s="123"/>
      <c r="E24" s="86"/>
      <c r="F24" s="87"/>
      <c r="G24" s="88"/>
      <c r="H24" s="89" t="s">
        <v>77</v>
      </c>
      <c r="I24" s="90"/>
      <c r="J24" s="91"/>
      <c r="K24" s="99"/>
      <c r="L24" s="93"/>
      <c r="M24" s="94"/>
      <c r="N24" s="115"/>
      <c r="O24" s="47"/>
      <c r="P24" s="130" t="s">
        <v>84</v>
      </c>
      <c r="Q24" s="131"/>
      <c r="R24" s="131"/>
      <c r="S24" s="131"/>
      <c r="T24" s="132"/>
      <c r="U24" s="133"/>
      <c r="V24" s="134"/>
    </row>
    <row r="25" spans="1:22" ht="19.8" thickBot="1">
      <c r="A25" s="125" t="s">
        <v>79</v>
      </c>
      <c r="B25" s="126">
        <f t="shared" ref="B25:E25" si="3">B9-B10-B11-B12-B13-B14-B15-B16-B17-B18-B19-B20-B21-B22-B23-B24</f>
        <v>0</v>
      </c>
      <c r="C25" s="126">
        <f t="shared" si="3"/>
        <v>0</v>
      </c>
      <c r="D25" s="126">
        <f t="shared" si="3"/>
        <v>0</v>
      </c>
      <c r="E25" s="127">
        <f t="shared" si="3"/>
        <v>0</v>
      </c>
      <c r="F25" s="128">
        <f>F9-F10-F11-F12-F13-F14-F15-F16-F17-F18-F19-F20-F21-F22-F23-F24</f>
        <v>0</v>
      </c>
      <c r="G25" s="129">
        <f>G9-G10-G11-G12-G13-G14-G15-G16-G17-G18-G19-G20-G21-G22-G23-G24</f>
        <v>0</v>
      </c>
      <c r="H25" s="89" t="s">
        <v>80</v>
      </c>
      <c r="I25" s="90"/>
      <c r="J25" s="91"/>
      <c r="K25" s="99"/>
      <c r="L25" s="93"/>
      <c r="M25" s="94"/>
      <c r="N25" s="115"/>
      <c r="O25" s="47"/>
      <c r="P25" s="89" t="s">
        <v>87</v>
      </c>
      <c r="Q25" s="90"/>
      <c r="R25" s="90"/>
      <c r="S25" s="90"/>
      <c r="T25" s="103"/>
      <c r="U25" s="104"/>
      <c r="V25" s="95"/>
    </row>
    <row r="26" spans="1:22" ht="19.8" thickBot="1">
      <c r="A26" s="55" t="s">
        <v>82</v>
      </c>
      <c r="B26" s="56"/>
      <c r="C26" s="56"/>
      <c r="D26" s="56"/>
      <c r="E26" s="57"/>
      <c r="F26" s="58"/>
      <c r="G26" s="59"/>
      <c r="H26" s="89" t="s">
        <v>83</v>
      </c>
      <c r="I26" s="90"/>
      <c r="J26" s="91"/>
      <c r="K26" s="99"/>
      <c r="L26" s="93"/>
      <c r="M26" s="94"/>
      <c r="N26" s="115"/>
      <c r="O26" s="47"/>
      <c r="P26" s="89" t="s">
        <v>90</v>
      </c>
      <c r="Q26" s="90"/>
      <c r="R26" s="90"/>
      <c r="S26" s="90"/>
      <c r="T26" s="103"/>
      <c r="U26" s="104"/>
      <c r="V26" s="95"/>
    </row>
    <row r="27" spans="1:22" ht="19.2">
      <c r="A27" s="135" t="s">
        <v>85</v>
      </c>
      <c r="B27" s="136"/>
      <c r="C27" s="136"/>
      <c r="D27" s="136"/>
      <c r="E27" s="137"/>
      <c r="F27" s="138"/>
      <c r="G27" s="139"/>
      <c r="H27" s="89" t="s">
        <v>86</v>
      </c>
      <c r="I27" s="90"/>
      <c r="J27" s="91"/>
      <c r="K27" s="99"/>
      <c r="L27" s="93"/>
      <c r="M27" s="94"/>
      <c r="N27" s="115"/>
      <c r="O27" s="47"/>
      <c r="P27" s="89" t="s">
        <v>93</v>
      </c>
      <c r="Q27" s="90"/>
      <c r="R27" s="90"/>
      <c r="S27" s="90"/>
      <c r="T27" s="103"/>
      <c r="U27" s="104"/>
      <c r="V27" s="95"/>
    </row>
    <row r="28" spans="1:22" ht="19.2">
      <c r="A28" s="84" t="s">
        <v>88</v>
      </c>
      <c r="B28" s="90"/>
      <c r="C28" s="90"/>
      <c r="D28" s="90"/>
      <c r="E28" s="86"/>
      <c r="F28" s="87"/>
      <c r="G28" s="88"/>
      <c r="H28" s="89" t="s">
        <v>89</v>
      </c>
      <c r="I28" s="140"/>
      <c r="J28" s="141"/>
      <c r="K28" s="99"/>
      <c r="L28" s="93"/>
      <c r="M28" s="94"/>
      <c r="N28" s="115"/>
      <c r="O28" s="47"/>
      <c r="P28" s="130" t="s">
        <v>96</v>
      </c>
      <c r="Q28" s="131"/>
      <c r="R28" s="131"/>
      <c r="S28" s="131"/>
      <c r="T28" s="132"/>
      <c r="U28" s="133"/>
      <c r="V28" s="134"/>
    </row>
    <row r="29" spans="1:22" ht="19.2">
      <c r="A29" s="84" t="s">
        <v>91</v>
      </c>
      <c r="B29" s="90"/>
      <c r="C29" s="90"/>
      <c r="D29" s="90"/>
      <c r="E29" s="86"/>
      <c r="F29" s="87"/>
      <c r="G29" s="88"/>
      <c r="H29" s="89" t="s">
        <v>92</v>
      </c>
      <c r="I29" s="140"/>
      <c r="J29" s="141"/>
      <c r="K29" s="99"/>
      <c r="L29" s="93"/>
      <c r="M29" s="94"/>
      <c r="N29" s="115"/>
      <c r="O29" s="47"/>
      <c r="P29" s="89" t="s">
        <v>99</v>
      </c>
      <c r="Q29" s="90"/>
      <c r="R29" s="90"/>
      <c r="S29" s="90"/>
      <c r="T29" s="103"/>
      <c r="U29" s="104"/>
      <c r="V29" s="95"/>
    </row>
    <row r="30" spans="1:22" ht="19.8" thickBot="1">
      <c r="A30" s="84" t="s">
        <v>94</v>
      </c>
      <c r="B30" s="90"/>
      <c r="C30" s="90"/>
      <c r="D30" s="90"/>
      <c r="E30" s="86"/>
      <c r="F30" s="87"/>
      <c r="G30" s="88"/>
      <c r="H30" s="116" t="s">
        <v>95</v>
      </c>
      <c r="I30" s="117">
        <f t="shared" ref="I30:J30" si="4">I22-I23-I24-I25-I26-I27-I28-I29</f>
        <v>0</v>
      </c>
      <c r="J30" s="118">
        <f t="shared" si="4"/>
        <v>0</v>
      </c>
      <c r="K30" s="119">
        <f>K22-K23-K24-K25-K26-K27-K28-K29</f>
        <v>0</v>
      </c>
      <c r="L30" s="120">
        <f t="shared" ref="L30:N30" si="5">L22-L23-L24-L25-L26-L27-L28-L29</f>
        <v>0</v>
      </c>
      <c r="M30" s="121">
        <f t="shared" si="5"/>
        <v>0</v>
      </c>
      <c r="N30" s="122">
        <f t="shared" si="5"/>
        <v>0</v>
      </c>
      <c r="O30" s="47"/>
      <c r="P30" s="89" t="s">
        <v>101</v>
      </c>
      <c r="Q30" s="90"/>
      <c r="R30" s="90"/>
      <c r="S30" s="90"/>
      <c r="T30" s="103"/>
      <c r="U30" s="104"/>
      <c r="V30" s="95"/>
    </row>
    <row r="31" spans="1:22" ht="19.8" thickBot="1">
      <c r="A31" s="142" t="s">
        <v>97</v>
      </c>
      <c r="B31" s="90"/>
      <c r="C31" s="90"/>
      <c r="D31" s="90"/>
      <c r="E31" s="86"/>
      <c r="F31" s="87"/>
      <c r="G31" s="88"/>
      <c r="H31" s="60" t="s">
        <v>98</v>
      </c>
      <c r="I31" s="56"/>
      <c r="J31" s="61"/>
      <c r="K31" s="62"/>
      <c r="L31" s="63"/>
      <c r="M31" s="64"/>
      <c r="N31" s="65"/>
      <c r="O31" s="47"/>
      <c r="P31" s="110" t="s">
        <v>104</v>
      </c>
      <c r="Q31" s="111"/>
      <c r="R31" s="111"/>
      <c r="S31" s="111"/>
      <c r="T31" s="112"/>
      <c r="U31" s="113"/>
      <c r="V31" s="114"/>
    </row>
    <row r="32" spans="1:22" ht="19.8" thickBot="1">
      <c r="A32" s="143" t="s">
        <v>100</v>
      </c>
      <c r="B32" s="144"/>
      <c r="C32" s="144"/>
      <c r="D32" s="144"/>
      <c r="E32" s="145"/>
      <c r="F32" s="146"/>
      <c r="G32" s="145"/>
      <c r="H32" s="79"/>
      <c r="I32" s="97"/>
      <c r="J32" s="98"/>
      <c r="K32" s="147"/>
      <c r="L32" s="82"/>
      <c r="M32" s="148"/>
      <c r="N32" s="83"/>
      <c r="O32" s="47"/>
      <c r="P32" s="60" t="s">
        <v>107</v>
      </c>
      <c r="Q32" s="56"/>
      <c r="R32" s="56"/>
      <c r="S32" s="56"/>
      <c r="T32" s="66"/>
      <c r="U32" s="63"/>
      <c r="V32" s="65"/>
    </row>
    <row r="33" spans="1:22" ht="19.2">
      <c r="A33" s="149" t="s">
        <v>102</v>
      </c>
      <c r="B33" s="150">
        <f t="shared" ref="B33:F33" si="6">B27-B28-B29-B30-B31</f>
        <v>0</v>
      </c>
      <c r="C33" s="150">
        <f t="shared" si="6"/>
        <v>0</v>
      </c>
      <c r="D33" s="150">
        <f t="shared" si="6"/>
        <v>0</v>
      </c>
      <c r="E33" s="127">
        <f t="shared" si="6"/>
        <v>0</v>
      </c>
      <c r="F33" s="128">
        <f t="shared" si="6"/>
        <v>0</v>
      </c>
      <c r="G33" s="129">
        <f>G27-G28-G29-G30-G31</f>
        <v>0</v>
      </c>
      <c r="H33" s="151" t="s">
        <v>103</v>
      </c>
      <c r="I33" s="152"/>
      <c r="J33" s="153"/>
      <c r="K33" s="154"/>
      <c r="L33" s="155"/>
      <c r="M33" s="156"/>
      <c r="N33" s="157"/>
      <c r="O33" s="47"/>
      <c r="P33" s="168" t="s">
        <v>113</v>
      </c>
      <c r="Q33" s="152"/>
      <c r="R33" s="152"/>
      <c r="S33" s="152"/>
      <c r="T33" s="169"/>
      <c r="U33" s="170"/>
      <c r="V33" s="171"/>
    </row>
    <row r="34" spans="1:22" ht="19.2">
      <c r="A34" s="158" t="s">
        <v>105</v>
      </c>
      <c r="B34" s="131"/>
      <c r="C34" s="131"/>
      <c r="D34" s="131"/>
      <c r="E34" s="159"/>
      <c r="F34" s="160"/>
      <c r="G34" s="161"/>
      <c r="H34" s="89" t="s">
        <v>106</v>
      </c>
      <c r="I34" s="123"/>
      <c r="J34" s="162"/>
      <c r="K34" s="92"/>
      <c r="L34" s="104"/>
      <c r="M34" s="163"/>
      <c r="N34" s="95"/>
      <c r="O34" s="47"/>
      <c r="P34" s="130" t="s">
        <v>116</v>
      </c>
      <c r="Q34" s="131"/>
      <c r="R34" s="131"/>
      <c r="S34" s="131"/>
      <c r="T34" s="132"/>
      <c r="U34" s="133"/>
      <c r="V34" s="134"/>
    </row>
    <row r="35" spans="1:22" ht="19.2">
      <c r="A35" s="84" t="s">
        <v>108</v>
      </c>
      <c r="B35" s="90"/>
      <c r="C35" s="90"/>
      <c r="D35" s="90"/>
      <c r="E35" s="86"/>
      <c r="F35" s="87"/>
      <c r="G35" s="88"/>
      <c r="H35" s="89" t="s">
        <v>109</v>
      </c>
      <c r="I35" s="123"/>
      <c r="J35" s="162"/>
      <c r="K35" s="92"/>
      <c r="L35" s="104"/>
      <c r="M35" s="163"/>
      <c r="N35" s="95"/>
      <c r="O35" s="47"/>
      <c r="P35" s="89" t="s">
        <v>119</v>
      </c>
      <c r="Q35" s="90"/>
      <c r="R35" s="90"/>
      <c r="S35" s="90"/>
      <c r="T35" s="103"/>
      <c r="U35" s="104"/>
      <c r="V35" s="95"/>
    </row>
    <row r="36" spans="1:22" ht="19.2">
      <c r="A36" s="84" t="s">
        <v>110</v>
      </c>
      <c r="B36" s="90"/>
      <c r="C36" s="90"/>
      <c r="D36" s="90"/>
      <c r="E36" s="86"/>
      <c r="F36" s="87"/>
      <c r="G36" s="88"/>
      <c r="H36" s="164" t="s">
        <v>111</v>
      </c>
      <c r="I36" s="131"/>
      <c r="J36" s="165"/>
      <c r="K36" s="166"/>
      <c r="L36" s="133"/>
      <c r="M36" s="167"/>
      <c r="N36" s="134"/>
      <c r="O36" s="47"/>
      <c r="P36" s="89" t="s">
        <v>122</v>
      </c>
      <c r="Q36" s="90"/>
      <c r="R36" s="90"/>
      <c r="S36" s="90"/>
      <c r="T36" s="103"/>
      <c r="U36" s="104"/>
      <c r="V36" s="95"/>
    </row>
    <row r="37" spans="1:22" ht="19.2">
      <c r="A37" s="84"/>
      <c r="B37" s="90"/>
      <c r="C37" s="90"/>
      <c r="D37" s="90"/>
      <c r="E37" s="86"/>
      <c r="F37" s="87"/>
      <c r="G37" s="88"/>
      <c r="H37" s="89" t="s">
        <v>112</v>
      </c>
      <c r="I37" s="123"/>
      <c r="J37" s="162"/>
      <c r="K37" s="92"/>
      <c r="L37" s="104"/>
      <c r="M37" s="163"/>
      <c r="N37" s="95"/>
      <c r="O37" s="47"/>
      <c r="P37" s="130" t="s">
        <v>125</v>
      </c>
      <c r="Q37" s="131"/>
      <c r="R37" s="131"/>
      <c r="S37" s="131"/>
      <c r="T37" s="132"/>
      <c r="U37" s="133"/>
      <c r="V37" s="134"/>
    </row>
    <row r="38" spans="1:22" ht="19.2">
      <c r="A38" s="158" t="s">
        <v>114</v>
      </c>
      <c r="B38" s="131"/>
      <c r="C38" s="131"/>
      <c r="D38" s="131"/>
      <c r="E38" s="159"/>
      <c r="F38" s="160"/>
      <c r="G38" s="161"/>
      <c r="H38" s="89" t="s">
        <v>115</v>
      </c>
      <c r="I38" s="123"/>
      <c r="J38" s="162"/>
      <c r="K38" s="92"/>
      <c r="L38" s="104"/>
      <c r="M38" s="163"/>
      <c r="N38" s="95"/>
      <c r="O38" s="47"/>
      <c r="P38" s="89"/>
      <c r="Q38" s="90"/>
      <c r="R38" s="90"/>
      <c r="S38" s="90"/>
      <c r="T38" s="103"/>
      <c r="U38" s="104"/>
      <c r="V38" s="95"/>
    </row>
    <row r="39" spans="1:22" ht="19.8" thickBot="1">
      <c r="A39" s="84" t="s">
        <v>117</v>
      </c>
      <c r="B39" s="90"/>
      <c r="C39" s="90"/>
      <c r="D39" s="90"/>
      <c r="E39" s="86"/>
      <c r="F39" s="87"/>
      <c r="G39" s="88"/>
      <c r="H39" s="89" t="s">
        <v>118</v>
      </c>
      <c r="I39" s="123"/>
      <c r="J39" s="162"/>
      <c r="K39" s="92"/>
      <c r="L39" s="104"/>
      <c r="M39" s="163"/>
      <c r="N39" s="95"/>
      <c r="O39" s="47"/>
      <c r="P39" s="110"/>
      <c r="Q39" s="111"/>
      <c r="R39" s="111"/>
      <c r="S39" s="111"/>
      <c r="T39" s="112"/>
      <c r="U39" s="113"/>
      <c r="V39" s="114"/>
    </row>
    <row r="40" spans="1:22" ht="19.8" thickBot="1">
      <c r="A40" s="84" t="s">
        <v>120</v>
      </c>
      <c r="B40" s="90"/>
      <c r="C40" s="90"/>
      <c r="D40" s="90"/>
      <c r="E40" s="86"/>
      <c r="F40" s="87"/>
      <c r="G40" s="88"/>
      <c r="H40" s="89" t="s">
        <v>121</v>
      </c>
      <c r="I40" s="123"/>
      <c r="J40" s="162"/>
      <c r="K40" s="92"/>
      <c r="L40" s="104"/>
      <c r="M40" s="163"/>
      <c r="N40" s="95"/>
      <c r="O40" s="47"/>
      <c r="P40" s="100" t="s">
        <v>131</v>
      </c>
      <c r="Q40" s="56"/>
      <c r="R40" s="56"/>
      <c r="S40" s="56"/>
      <c r="T40" s="66"/>
      <c r="U40" s="63"/>
      <c r="V40" s="65"/>
    </row>
    <row r="41" spans="1:22" ht="19.8" thickBot="1">
      <c r="A41" s="84" t="s">
        <v>123</v>
      </c>
      <c r="B41" s="90"/>
      <c r="C41" s="90"/>
      <c r="D41" s="90"/>
      <c r="E41" s="86"/>
      <c r="F41" s="87"/>
      <c r="G41" s="88"/>
      <c r="H41" s="172" t="s">
        <v>124</v>
      </c>
      <c r="I41" s="106">
        <f t="shared" ref="I41:J41" si="7">I43-I42</f>
        <v>0</v>
      </c>
      <c r="J41" s="173">
        <f t="shared" si="7"/>
        <v>0</v>
      </c>
      <c r="K41" s="174">
        <f>K43-K42</f>
        <v>0</v>
      </c>
      <c r="L41" s="108">
        <f t="shared" ref="L41:N41" si="8">L43-L42</f>
        <v>0</v>
      </c>
      <c r="M41" s="175">
        <f t="shared" si="8"/>
        <v>0</v>
      </c>
      <c r="N41" s="109">
        <f t="shared" si="8"/>
        <v>0</v>
      </c>
      <c r="O41" s="47"/>
      <c r="P41" s="96" t="s">
        <v>133</v>
      </c>
      <c r="Q41" s="97"/>
      <c r="R41" s="97"/>
      <c r="S41" s="97"/>
      <c r="T41" s="81"/>
      <c r="U41" s="82"/>
      <c r="V41" s="83"/>
    </row>
    <row r="42" spans="1:22" ht="19.8" thickBot="1">
      <c r="A42" s="84" t="s">
        <v>126</v>
      </c>
      <c r="B42" s="90"/>
      <c r="C42" s="90"/>
      <c r="D42" s="90"/>
      <c r="E42" s="86"/>
      <c r="F42" s="87"/>
      <c r="G42" s="88"/>
      <c r="H42" s="110" t="s">
        <v>127</v>
      </c>
      <c r="I42" s="111"/>
      <c r="J42" s="176"/>
      <c r="K42" s="177"/>
      <c r="L42" s="51"/>
      <c r="M42" s="52"/>
      <c r="N42" s="54"/>
      <c r="O42" s="47"/>
      <c r="P42" s="100" t="s">
        <v>135</v>
      </c>
      <c r="Q42" s="56"/>
      <c r="R42" s="56"/>
      <c r="S42" s="56"/>
      <c r="T42" s="66"/>
      <c r="U42" s="63"/>
      <c r="V42" s="65"/>
    </row>
    <row r="43" spans="1:22" ht="19.8" thickBot="1">
      <c r="A43" s="84" t="s">
        <v>128</v>
      </c>
      <c r="B43" s="90"/>
      <c r="C43" s="90"/>
      <c r="D43" s="90"/>
      <c r="E43" s="86"/>
      <c r="F43" s="87"/>
      <c r="G43" s="88"/>
      <c r="H43" s="60" t="s">
        <v>129</v>
      </c>
      <c r="I43" s="56"/>
      <c r="J43" s="61"/>
      <c r="K43" s="178"/>
      <c r="L43" s="63"/>
      <c r="M43" s="64"/>
      <c r="N43" s="65"/>
      <c r="O43" s="47"/>
      <c r="P43" s="72" t="s">
        <v>137</v>
      </c>
      <c r="Q43" s="73"/>
      <c r="R43" s="73"/>
      <c r="S43" s="73"/>
      <c r="T43" s="101"/>
      <c r="U43" s="102"/>
      <c r="V43" s="78"/>
    </row>
    <row r="44" spans="1:22" ht="19.8" thickBot="1">
      <c r="A44" s="84" t="s">
        <v>130</v>
      </c>
      <c r="B44" s="90"/>
      <c r="C44" s="90"/>
      <c r="D44" s="90"/>
      <c r="E44" s="86"/>
      <c r="F44" s="87"/>
      <c r="G44" s="88"/>
      <c r="H44" s="72"/>
      <c r="I44" s="73"/>
      <c r="J44" s="74"/>
      <c r="K44" s="179"/>
      <c r="L44" s="76"/>
      <c r="M44" s="77"/>
      <c r="N44" s="124"/>
      <c r="O44" s="47"/>
      <c r="P44" s="110" t="s">
        <v>139</v>
      </c>
      <c r="Q44" s="111"/>
      <c r="R44" s="111"/>
      <c r="S44" s="111"/>
      <c r="T44" s="112"/>
      <c r="U44" s="113"/>
      <c r="V44" s="114"/>
    </row>
    <row r="45" spans="1:22" ht="19.8" thickBot="1">
      <c r="A45" s="84" t="s">
        <v>132</v>
      </c>
      <c r="B45" s="90"/>
      <c r="C45" s="90"/>
      <c r="D45" s="90"/>
      <c r="E45" s="86"/>
      <c r="F45" s="87"/>
      <c r="G45" s="88"/>
      <c r="H45" s="89"/>
      <c r="I45" s="90"/>
      <c r="J45" s="91"/>
      <c r="K45" s="99"/>
      <c r="L45" s="93"/>
      <c r="M45" s="94"/>
      <c r="N45" s="115"/>
      <c r="O45" s="47"/>
      <c r="P45" s="191" t="s">
        <v>142</v>
      </c>
      <c r="Q45" s="192">
        <f t="shared" ref="Q45:U45" si="9">Q42-Q43+Q44</f>
        <v>0</v>
      </c>
      <c r="R45" s="192">
        <f t="shared" si="9"/>
        <v>0</v>
      </c>
      <c r="S45" s="192">
        <f t="shared" si="9"/>
        <v>0</v>
      </c>
      <c r="T45" s="193">
        <f t="shared" si="9"/>
        <v>0</v>
      </c>
      <c r="U45" s="194">
        <f t="shared" si="9"/>
        <v>0</v>
      </c>
      <c r="V45" s="195">
        <f>V42-V43+V44</f>
        <v>0</v>
      </c>
    </row>
    <row r="46" spans="1:22" ht="19.8" thickBot="1">
      <c r="A46" s="84" t="s">
        <v>134</v>
      </c>
      <c r="B46" s="90"/>
      <c r="C46" s="90"/>
      <c r="D46" s="90"/>
      <c r="E46" s="86"/>
      <c r="F46" s="87"/>
      <c r="G46" s="88"/>
      <c r="H46" s="180"/>
      <c r="I46" s="123"/>
      <c r="J46" s="162"/>
      <c r="K46" s="92"/>
      <c r="L46" s="104"/>
      <c r="M46" s="163"/>
      <c r="N46" s="95"/>
      <c r="O46" s="47"/>
      <c r="P46" s="198"/>
      <c r="Q46" s="199"/>
      <c r="R46" s="199"/>
      <c r="S46" s="199"/>
      <c r="T46" s="200"/>
      <c r="U46" s="200"/>
      <c r="V46" s="200"/>
    </row>
    <row r="47" spans="1:22" ht="19.8" thickBot="1">
      <c r="A47" s="181" t="s">
        <v>136</v>
      </c>
      <c r="B47" s="117">
        <f>B38-B39-B40-B41-B42-B43-B44-B45-B46</f>
        <v>0</v>
      </c>
      <c r="C47" s="117">
        <f t="shared" ref="C47:G47" si="10">C38-C39-C40-C41-C42-C43-C44-C45-C46</f>
        <v>0</v>
      </c>
      <c r="D47" s="117">
        <f t="shared" si="10"/>
        <v>0</v>
      </c>
      <c r="E47" s="182">
        <f t="shared" si="10"/>
        <v>0</v>
      </c>
      <c r="F47" s="183">
        <f t="shared" si="10"/>
        <v>0</v>
      </c>
      <c r="G47" s="184">
        <f t="shared" si="10"/>
        <v>0</v>
      </c>
      <c r="H47" s="79"/>
      <c r="I47" s="97"/>
      <c r="J47" s="98"/>
      <c r="K47" s="147"/>
      <c r="L47" s="82"/>
      <c r="M47" s="148"/>
      <c r="N47" s="83"/>
      <c r="O47" s="47"/>
      <c r="P47" s="89" t="s">
        <v>143</v>
      </c>
      <c r="Q47" s="90"/>
      <c r="R47" s="90"/>
      <c r="S47" s="90"/>
      <c r="T47" s="201"/>
      <c r="U47" s="202"/>
      <c r="V47" s="203"/>
    </row>
    <row r="48" spans="1:22" ht="19.8" thickBot="1">
      <c r="A48" s="55" t="s">
        <v>138</v>
      </c>
      <c r="B48" s="56"/>
      <c r="C48" s="56"/>
      <c r="D48" s="56"/>
      <c r="E48" s="57"/>
      <c r="F48" s="58"/>
      <c r="G48" s="59"/>
      <c r="H48" s="185"/>
      <c r="I48" s="186"/>
      <c r="J48" s="187"/>
      <c r="K48" s="188"/>
      <c r="L48" s="187"/>
      <c r="M48" s="189"/>
      <c r="N48" s="190"/>
      <c r="O48" s="47"/>
      <c r="P48" s="204" t="s">
        <v>144</v>
      </c>
      <c r="Q48" s="205">
        <f>[1]変動損益入力!I15</f>
        <v>0</v>
      </c>
      <c r="R48" s="205">
        <f>[1]変動損益入力!J15</f>
        <v>0</v>
      </c>
      <c r="S48" s="205">
        <f>[1]変動損益入力!K15</f>
        <v>0</v>
      </c>
      <c r="T48" s="206">
        <f>[1]変動損益入力!L15</f>
        <v>0</v>
      </c>
      <c r="U48" s="207">
        <f>[1]変動損益入力!M15</f>
        <v>0</v>
      </c>
      <c r="V48" s="208">
        <f>[1]変動損益入力!N15</f>
        <v>0</v>
      </c>
    </row>
    <row r="49" spans="1:22" ht="19.8" thickBot="1">
      <c r="A49" s="55" t="s">
        <v>140</v>
      </c>
      <c r="B49" s="56"/>
      <c r="C49" s="56"/>
      <c r="D49" s="56"/>
      <c r="E49" s="57"/>
      <c r="F49" s="58"/>
      <c r="G49" s="59"/>
      <c r="H49" s="60" t="s">
        <v>141</v>
      </c>
      <c r="I49" s="56"/>
      <c r="J49" s="61"/>
      <c r="K49" s="62"/>
      <c r="L49" s="63"/>
      <c r="M49" s="64"/>
      <c r="N49" s="65"/>
      <c r="O49" s="47"/>
      <c r="P49" s="209" t="s">
        <v>145</v>
      </c>
      <c r="Q49" s="210">
        <f>[1]変動損益入力!I21+[1]変動損益入力!P28</f>
        <v>0</v>
      </c>
      <c r="R49" s="210">
        <f>[1]変動損益入力!J21+[1]変動損益入力!Q28</f>
        <v>0</v>
      </c>
      <c r="S49" s="210">
        <f>[1]変動損益入力!K21+[1]変動損益入力!R28</f>
        <v>0</v>
      </c>
      <c r="T49" s="211">
        <f>[1]変動損益入力!L21+[1]変動損益入力!S28</f>
        <v>0</v>
      </c>
      <c r="U49" s="212">
        <f>[1]変動損益入力!M21+[1]変動損益入力!T28</f>
        <v>0</v>
      </c>
      <c r="V49" s="213">
        <f>[1]変動損益入力!N21+[1]変動損益入力!U28</f>
        <v>0</v>
      </c>
    </row>
    <row r="50" spans="1:22" ht="19.2">
      <c r="A50" s="8"/>
      <c r="B50" s="7"/>
      <c r="C50" s="7"/>
      <c r="D50" s="7"/>
      <c r="E50" s="196"/>
      <c r="F50" s="196"/>
      <c r="G50" s="196"/>
      <c r="H50" s="197"/>
      <c r="I50" s="196"/>
      <c r="J50" s="196"/>
      <c r="K50" s="196"/>
      <c r="L50" s="196"/>
      <c r="M50" s="196"/>
      <c r="N50" s="196"/>
      <c r="O50" s="47"/>
    </row>
    <row r="51" spans="1:22" ht="19.2">
      <c r="A51" s="8"/>
      <c r="B51" s="7"/>
      <c r="C51" s="7"/>
      <c r="D51" s="7"/>
      <c r="E51" s="196"/>
      <c r="F51" s="196"/>
      <c r="G51" s="196"/>
      <c r="H51" s="197"/>
      <c r="I51" s="196"/>
      <c r="J51" s="196"/>
      <c r="K51" s="196"/>
      <c r="L51" s="196"/>
      <c r="M51" s="196"/>
      <c r="N51" s="196"/>
      <c r="O51" s="47"/>
    </row>
    <row r="52" spans="1:22" ht="19.2">
      <c r="A52" s="8"/>
      <c r="B52" s="7"/>
      <c r="C52" s="7"/>
      <c r="D52" s="7"/>
      <c r="E52" s="7"/>
      <c r="F52" s="7"/>
      <c r="G52" s="7"/>
      <c r="H52" s="8"/>
      <c r="I52" s="7"/>
      <c r="J52" s="7"/>
      <c r="K52" s="7"/>
      <c r="L52" s="7"/>
      <c r="M52" s="7"/>
      <c r="N52" s="7"/>
      <c r="O52" s="47"/>
    </row>
    <row r="53" spans="1:22" ht="19.2">
      <c r="A53" s="8"/>
      <c r="B53" s="7"/>
      <c r="C53" s="7"/>
      <c r="D53" s="7"/>
      <c r="E53" s="7"/>
      <c r="F53" s="7"/>
      <c r="G53" s="7"/>
      <c r="H53" s="8"/>
      <c r="I53" s="7"/>
      <c r="J53" s="7"/>
      <c r="K53" s="7"/>
      <c r="L53" s="7"/>
      <c r="M53" s="7"/>
      <c r="N53" s="7"/>
      <c r="O53" s="47"/>
    </row>
    <row r="54" spans="1:22" ht="19.2">
      <c r="A54" s="8"/>
      <c r="B54" s="7"/>
      <c r="C54" s="7"/>
      <c r="D54" s="7"/>
      <c r="E54" s="7"/>
      <c r="F54" s="7"/>
      <c r="G54" s="7"/>
      <c r="H54" s="8"/>
      <c r="I54" s="7"/>
      <c r="J54" s="7"/>
      <c r="K54" s="7"/>
      <c r="L54" s="7"/>
      <c r="M54" s="7"/>
      <c r="N54" s="7"/>
      <c r="O54" s="47"/>
    </row>
    <row r="55" spans="1:22" ht="19.2">
      <c r="O55" s="47"/>
    </row>
  </sheetData>
  <mergeCells count="3">
    <mergeCell ref="A1:E4"/>
    <mergeCell ref="A5:N5"/>
    <mergeCell ref="P5:V5"/>
  </mergeCells>
  <phoneticPr fontId="1"/>
  <printOptions horizontalCentered="1" verticalCentered="1"/>
  <pageMargins left="0.11811023622047245" right="0.11811023622047245" top="0.55118110236220474" bottom="0.15748031496062992" header="0.31496062992125984" footer="0.31496062992125984"/>
  <pageSetup paperSize="8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4"/>
  <sheetViews>
    <sheetView topLeftCell="A19" zoomScale="90" zoomScaleNormal="90" workbookViewId="0">
      <selection activeCell="G27" sqref="G27"/>
    </sheetView>
  </sheetViews>
  <sheetFormatPr defaultRowHeight="13.2"/>
  <cols>
    <col min="1" max="1" width="17.109375" customWidth="1"/>
    <col min="8" max="8" width="16.77734375" customWidth="1"/>
    <col min="15" max="15" width="16" customWidth="1"/>
  </cols>
  <sheetData>
    <row r="1" spans="1:21" ht="33.6" customHeight="1">
      <c r="A1" s="339" t="s">
        <v>146</v>
      </c>
      <c r="B1" s="214"/>
      <c r="C1" s="215"/>
      <c r="D1" s="216"/>
      <c r="E1" s="217">
        <f>[1]表紙!B1</f>
        <v>0</v>
      </c>
      <c r="F1" s="218"/>
      <c r="G1" s="218"/>
      <c r="H1" s="218"/>
      <c r="I1" s="218"/>
      <c r="J1" s="218"/>
      <c r="K1" s="9"/>
      <c r="L1" s="10" t="s">
        <v>23</v>
      </c>
      <c r="M1" s="218"/>
      <c r="N1" s="218"/>
      <c r="O1" s="218"/>
      <c r="P1" s="218"/>
      <c r="Q1" s="218"/>
      <c r="R1" s="218"/>
      <c r="S1" s="218"/>
      <c r="T1" s="218"/>
      <c r="U1" s="218"/>
    </row>
    <row r="2" spans="1:21" ht="24" customHeight="1" thickBot="1">
      <c r="A2" s="219" t="s">
        <v>147</v>
      </c>
      <c r="B2" s="214"/>
      <c r="C2" s="215"/>
      <c r="D2" s="216"/>
      <c r="E2" s="217"/>
      <c r="F2" s="218"/>
      <c r="G2" s="218"/>
      <c r="H2" s="219" t="s">
        <v>148</v>
      </c>
      <c r="I2" s="218"/>
      <c r="J2" s="218"/>
      <c r="K2" s="13"/>
      <c r="L2" s="10" t="s">
        <v>24</v>
      </c>
      <c r="M2" s="218"/>
      <c r="N2" s="218"/>
      <c r="O2" s="218" t="s">
        <v>149</v>
      </c>
      <c r="P2" s="218"/>
      <c r="Q2" s="218"/>
      <c r="R2" s="218"/>
      <c r="S2" s="218"/>
      <c r="T2" s="218"/>
      <c r="U2" s="218"/>
    </row>
    <row r="3" spans="1:21" ht="18" thickBot="1">
      <c r="A3" s="218"/>
      <c r="B3" s="23"/>
      <c r="C3" s="24"/>
      <c r="D3" s="24"/>
      <c r="E3" s="24"/>
      <c r="F3" s="24"/>
      <c r="G3" s="25"/>
      <c r="H3" s="218"/>
      <c r="I3" s="23"/>
      <c r="J3" s="24"/>
      <c r="K3" s="24"/>
      <c r="L3" s="24"/>
      <c r="M3" s="24"/>
      <c r="N3" s="25"/>
      <c r="O3" s="219"/>
      <c r="P3" s="220"/>
      <c r="Q3" s="221"/>
      <c r="R3" s="221"/>
      <c r="S3" s="221"/>
      <c r="T3" s="221"/>
      <c r="U3" s="222"/>
    </row>
    <row r="4" spans="1:21" ht="18" thickBot="1">
      <c r="A4" s="223" t="s">
        <v>150</v>
      </c>
      <c r="B4" s="224" t="s">
        <v>31</v>
      </c>
      <c r="C4" s="224" t="s">
        <v>32</v>
      </c>
      <c r="D4" s="224" t="s">
        <v>33</v>
      </c>
      <c r="E4" s="225" t="s">
        <v>151</v>
      </c>
      <c r="F4" s="225" t="s">
        <v>152</v>
      </c>
      <c r="G4" s="226" t="s">
        <v>36</v>
      </c>
      <c r="H4" s="223" t="s">
        <v>150</v>
      </c>
      <c r="I4" s="224" t="s">
        <v>31</v>
      </c>
      <c r="J4" s="224" t="s">
        <v>32</v>
      </c>
      <c r="K4" s="224" t="s">
        <v>33</v>
      </c>
      <c r="L4" s="225" t="s">
        <v>151</v>
      </c>
      <c r="M4" s="225" t="s">
        <v>152</v>
      </c>
      <c r="N4" s="226" t="s">
        <v>36</v>
      </c>
      <c r="O4" s="227" t="s">
        <v>150</v>
      </c>
      <c r="P4" s="224" t="s">
        <v>31</v>
      </c>
      <c r="Q4" s="224" t="s">
        <v>32</v>
      </c>
      <c r="R4" s="224" t="s">
        <v>33</v>
      </c>
      <c r="S4" s="225" t="s">
        <v>151</v>
      </c>
      <c r="T4" s="225" t="s">
        <v>152</v>
      </c>
      <c r="U4" s="226" t="s">
        <v>36</v>
      </c>
    </row>
    <row r="5" spans="1:21" ht="17.399999999999999">
      <c r="A5" s="228" t="s">
        <v>153</v>
      </c>
      <c r="B5" s="229">
        <f>BSPL!Q9</f>
        <v>100</v>
      </c>
      <c r="C5" s="229">
        <f>BSPL!R9</f>
        <v>600</v>
      </c>
      <c r="D5" s="229">
        <f>BSPL!S9</f>
        <v>300</v>
      </c>
      <c r="E5" s="229">
        <f>BSPL!T9</f>
        <v>400</v>
      </c>
      <c r="F5" s="229">
        <f>BSPL!U9</f>
        <v>150</v>
      </c>
      <c r="G5" s="229">
        <f>BSPL!V9</f>
        <v>0</v>
      </c>
      <c r="H5" s="230" t="s">
        <v>154</v>
      </c>
      <c r="I5" s="231"/>
      <c r="J5" s="231"/>
      <c r="K5" s="231"/>
      <c r="L5" s="231"/>
      <c r="M5" s="231"/>
      <c r="N5" s="232"/>
      <c r="O5" s="233" t="s">
        <v>155</v>
      </c>
      <c r="P5" s="234"/>
      <c r="Q5" s="234"/>
      <c r="R5" s="234"/>
      <c r="S5" s="235"/>
      <c r="T5" s="235"/>
      <c r="U5" s="236"/>
    </row>
    <row r="6" spans="1:21" ht="17.399999999999999">
      <c r="A6" s="340" t="s">
        <v>230</v>
      </c>
      <c r="B6" s="238"/>
      <c r="C6" s="238"/>
      <c r="D6" s="238"/>
      <c r="E6" s="239"/>
      <c r="F6" s="239"/>
      <c r="G6" s="240"/>
      <c r="H6" s="241" t="s">
        <v>156</v>
      </c>
      <c r="I6" s="239"/>
      <c r="J6" s="239"/>
      <c r="K6" s="239"/>
      <c r="L6" s="239"/>
      <c r="M6" s="239"/>
      <c r="N6" s="240"/>
      <c r="O6" s="242" t="s">
        <v>157</v>
      </c>
      <c r="P6" s="243"/>
      <c r="Q6" s="243"/>
      <c r="R6" s="243"/>
      <c r="S6" s="244"/>
      <c r="T6" s="244"/>
      <c r="U6" s="245"/>
    </row>
    <row r="7" spans="1:21" ht="17.399999999999999">
      <c r="A7" s="340"/>
      <c r="B7" s="238"/>
      <c r="C7" s="238"/>
      <c r="D7" s="238"/>
      <c r="E7" s="239"/>
      <c r="F7" s="239"/>
      <c r="G7" s="240"/>
      <c r="H7" s="250" t="s">
        <v>158</v>
      </c>
      <c r="I7" s="248"/>
      <c r="J7" s="248"/>
      <c r="K7" s="248"/>
      <c r="L7" s="248"/>
      <c r="M7" s="248"/>
      <c r="N7" s="249"/>
      <c r="O7" s="242" t="s">
        <v>159</v>
      </c>
      <c r="P7" s="243"/>
      <c r="Q7" s="243"/>
      <c r="R7" s="243"/>
      <c r="S7" s="244"/>
      <c r="T7" s="244"/>
      <c r="U7" s="245"/>
    </row>
    <row r="8" spans="1:21" ht="17.399999999999999">
      <c r="A8" s="340"/>
      <c r="B8" s="238"/>
      <c r="C8" s="238"/>
      <c r="D8" s="238"/>
      <c r="E8" s="239"/>
      <c r="F8" s="239"/>
      <c r="G8" s="240"/>
      <c r="H8" s="250" t="s">
        <v>160</v>
      </c>
      <c r="I8" s="248"/>
      <c r="J8" s="248"/>
      <c r="K8" s="248"/>
      <c r="L8" s="248"/>
      <c r="M8" s="248"/>
      <c r="N8" s="249"/>
      <c r="O8" s="242" t="s">
        <v>161</v>
      </c>
      <c r="P8" s="243"/>
      <c r="Q8" s="243"/>
      <c r="R8" s="243"/>
      <c r="S8" s="244"/>
      <c r="T8" s="244"/>
      <c r="U8" s="245"/>
    </row>
    <row r="9" spans="1:21" ht="17.399999999999999">
      <c r="A9" s="340"/>
      <c r="B9" s="238"/>
      <c r="C9" s="238"/>
      <c r="D9" s="238"/>
      <c r="E9" s="239"/>
      <c r="F9" s="239"/>
      <c r="G9" s="240"/>
      <c r="H9" s="250" t="s">
        <v>162</v>
      </c>
      <c r="I9" s="248"/>
      <c r="J9" s="248"/>
      <c r="K9" s="248"/>
      <c r="L9" s="248"/>
      <c r="M9" s="248"/>
      <c r="N9" s="249"/>
      <c r="O9" s="242"/>
      <c r="P9" s="243"/>
      <c r="Q9" s="243"/>
      <c r="R9" s="243"/>
      <c r="S9" s="244"/>
      <c r="T9" s="244"/>
      <c r="U9" s="245"/>
    </row>
    <row r="10" spans="1:21" ht="17.399999999999999">
      <c r="A10" s="340"/>
      <c r="B10" s="238"/>
      <c r="C10" s="238"/>
      <c r="D10" s="238"/>
      <c r="E10" s="239"/>
      <c r="F10" s="239"/>
      <c r="G10" s="240"/>
      <c r="H10" s="250" t="s">
        <v>163</v>
      </c>
      <c r="I10" s="248"/>
      <c r="J10" s="248"/>
      <c r="K10" s="248"/>
      <c r="L10" s="248"/>
      <c r="M10" s="248"/>
      <c r="N10" s="249"/>
      <c r="O10" s="242"/>
      <c r="P10" s="243"/>
      <c r="Q10" s="243"/>
      <c r="R10" s="243"/>
      <c r="S10" s="244"/>
      <c r="T10" s="244"/>
      <c r="U10" s="245"/>
    </row>
    <row r="11" spans="1:21" ht="17.399999999999999">
      <c r="A11" s="340"/>
      <c r="B11" s="238"/>
      <c r="C11" s="238"/>
      <c r="D11" s="238"/>
      <c r="E11" s="239"/>
      <c r="F11" s="239"/>
      <c r="G11" s="240"/>
      <c r="H11" s="250" t="s">
        <v>165</v>
      </c>
      <c r="I11" s="248"/>
      <c r="J11" s="248"/>
      <c r="K11" s="248"/>
      <c r="L11" s="248"/>
      <c r="M11" s="248"/>
      <c r="N11" s="249"/>
      <c r="O11" s="233" t="s">
        <v>166</v>
      </c>
      <c r="P11" s="234"/>
      <c r="Q11" s="234"/>
      <c r="R11" s="234"/>
      <c r="S11" s="235"/>
      <c r="T11" s="235"/>
      <c r="U11" s="236"/>
    </row>
    <row r="12" spans="1:21" ht="17.399999999999999">
      <c r="A12" s="340"/>
      <c r="B12" s="238"/>
      <c r="C12" s="238"/>
      <c r="D12" s="238"/>
      <c r="E12" s="239"/>
      <c r="F12" s="239"/>
      <c r="G12" s="240"/>
      <c r="H12" s="250" t="s">
        <v>168</v>
      </c>
      <c r="I12" s="248"/>
      <c r="J12" s="248"/>
      <c r="K12" s="248"/>
      <c r="L12" s="248"/>
      <c r="M12" s="248"/>
      <c r="N12" s="249"/>
      <c r="O12" s="242" t="s">
        <v>169</v>
      </c>
      <c r="P12" s="243"/>
      <c r="Q12" s="243"/>
      <c r="R12" s="243"/>
      <c r="S12" s="244"/>
      <c r="T12" s="244"/>
      <c r="U12" s="245"/>
    </row>
    <row r="13" spans="1:21" ht="17.399999999999999">
      <c r="A13" s="340" t="s">
        <v>231</v>
      </c>
      <c r="B13" s="238"/>
      <c r="C13" s="238"/>
      <c r="D13" s="238"/>
      <c r="E13" s="239"/>
      <c r="F13" s="239"/>
      <c r="G13" s="240"/>
      <c r="H13" s="250" t="s">
        <v>171</v>
      </c>
      <c r="I13" s="248"/>
      <c r="J13" s="248"/>
      <c r="K13" s="248"/>
      <c r="L13" s="248"/>
      <c r="M13" s="248"/>
      <c r="N13" s="249"/>
      <c r="O13" s="242" t="s">
        <v>172</v>
      </c>
      <c r="P13" s="243"/>
      <c r="Q13" s="243"/>
      <c r="R13" s="243"/>
      <c r="S13" s="244"/>
      <c r="T13" s="244"/>
      <c r="U13" s="245"/>
    </row>
    <row r="14" spans="1:21" ht="17.399999999999999">
      <c r="A14" s="340"/>
      <c r="B14" s="238"/>
      <c r="C14" s="238"/>
      <c r="D14" s="238"/>
      <c r="E14" s="239"/>
      <c r="F14" s="239"/>
      <c r="G14" s="240"/>
      <c r="H14" s="250" t="s">
        <v>174</v>
      </c>
      <c r="I14" s="248"/>
      <c r="J14" s="248"/>
      <c r="K14" s="248"/>
      <c r="L14" s="248"/>
      <c r="M14" s="248"/>
      <c r="N14" s="249"/>
      <c r="O14" s="242" t="s">
        <v>175</v>
      </c>
      <c r="P14" s="243"/>
      <c r="Q14" s="243"/>
      <c r="R14" s="243"/>
      <c r="S14" s="244"/>
      <c r="T14" s="244"/>
      <c r="U14" s="245"/>
    </row>
    <row r="15" spans="1:21" ht="17.399999999999999">
      <c r="A15" s="340"/>
      <c r="B15" s="238"/>
      <c r="C15" s="238"/>
      <c r="D15" s="238"/>
      <c r="E15" s="239"/>
      <c r="F15" s="239"/>
      <c r="G15" s="240"/>
      <c r="H15" s="266" t="s">
        <v>177</v>
      </c>
      <c r="I15" s="267">
        <f t="shared" ref="I15:M15" si="0">I5+I6+I7+I8+I9+I10+I11+I12+I13+I14</f>
        <v>0</v>
      </c>
      <c r="J15" s="267">
        <f t="shared" si="0"/>
        <v>0</v>
      </c>
      <c r="K15" s="267">
        <f t="shared" si="0"/>
        <v>0</v>
      </c>
      <c r="L15" s="267">
        <f t="shared" si="0"/>
        <v>0</v>
      </c>
      <c r="M15" s="267">
        <f t="shared" si="0"/>
        <v>0</v>
      </c>
      <c r="N15" s="268">
        <f>N5+N6+N7+N8+N9+N10+N11+N12+N13+N14</f>
        <v>0</v>
      </c>
      <c r="O15" s="242" t="s">
        <v>178</v>
      </c>
      <c r="P15" s="243"/>
      <c r="Q15" s="243"/>
      <c r="R15" s="243"/>
      <c r="S15" s="244"/>
      <c r="T15" s="244"/>
      <c r="U15" s="245"/>
    </row>
    <row r="16" spans="1:21" ht="17.399999999999999">
      <c r="A16" s="340"/>
      <c r="B16" s="238"/>
      <c r="C16" s="238"/>
      <c r="D16" s="238"/>
      <c r="E16" s="239"/>
      <c r="F16" s="239"/>
      <c r="G16" s="240"/>
      <c r="H16" s="250" t="s">
        <v>179</v>
      </c>
      <c r="I16" s="269"/>
      <c r="J16" s="269"/>
      <c r="K16" s="269"/>
      <c r="L16" s="248"/>
      <c r="M16" s="248"/>
      <c r="N16" s="249"/>
      <c r="O16" s="242" t="s">
        <v>180</v>
      </c>
      <c r="P16" s="243"/>
      <c r="Q16" s="243"/>
      <c r="R16" s="243"/>
      <c r="S16" s="244"/>
      <c r="T16" s="244"/>
      <c r="U16" s="245"/>
    </row>
    <row r="17" spans="1:21" ht="17.399999999999999">
      <c r="A17" s="340"/>
      <c r="B17" s="238"/>
      <c r="C17" s="238"/>
      <c r="D17" s="238"/>
      <c r="E17" s="239"/>
      <c r="F17" s="239"/>
      <c r="G17" s="240"/>
      <c r="H17" s="250" t="s">
        <v>181</v>
      </c>
      <c r="I17" s="269"/>
      <c r="J17" s="269"/>
      <c r="K17" s="269"/>
      <c r="L17" s="248"/>
      <c r="M17" s="248"/>
      <c r="N17" s="249"/>
      <c r="O17" s="242" t="s">
        <v>182</v>
      </c>
      <c r="P17" s="243"/>
      <c r="Q17" s="243"/>
      <c r="R17" s="243"/>
      <c r="S17" s="244"/>
      <c r="T17" s="244"/>
      <c r="U17" s="245"/>
    </row>
    <row r="18" spans="1:21" ht="17.399999999999999">
      <c r="A18" s="340"/>
      <c r="B18" s="238"/>
      <c r="C18" s="238"/>
      <c r="D18" s="238"/>
      <c r="E18" s="239"/>
      <c r="F18" s="239"/>
      <c r="G18" s="240"/>
      <c r="H18" s="250" t="s">
        <v>183</v>
      </c>
      <c r="I18" s="269"/>
      <c r="J18" s="269"/>
      <c r="K18" s="269"/>
      <c r="L18" s="248"/>
      <c r="M18" s="248"/>
      <c r="N18" s="249"/>
      <c r="O18" s="272" t="s">
        <v>184</v>
      </c>
      <c r="P18" s="273"/>
      <c r="Q18" s="273"/>
      <c r="R18" s="273"/>
      <c r="S18" s="274"/>
      <c r="T18" s="274"/>
      <c r="U18" s="275"/>
    </row>
    <row r="19" spans="1:21" ht="17.399999999999999">
      <c r="A19" s="340"/>
      <c r="B19" s="238"/>
      <c r="C19" s="238"/>
      <c r="D19" s="238"/>
      <c r="E19" s="239"/>
      <c r="F19" s="239"/>
      <c r="G19" s="240"/>
      <c r="H19" s="250" t="s">
        <v>186</v>
      </c>
      <c r="I19" s="269"/>
      <c r="J19" s="269"/>
      <c r="K19" s="269"/>
      <c r="L19" s="248"/>
      <c r="M19" s="248"/>
      <c r="N19" s="249"/>
      <c r="O19" s="279" t="s">
        <v>187</v>
      </c>
      <c r="P19" s="280"/>
      <c r="Q19" s="280"/>
      <c r="R19" s="280"/>
      <c r="S19" s="281"/>
      <c r="T19" s="281"/>
      <c r="U19" s="282"/>
    </row>
    <row r="20" spans="1:21" ht="17.399999999999999">
      <c r="A20" s="340" t="s">
        <v>232</v>
      </c>
      <c r="B20" s="238"/>
      <c r="C20" s="238"/>
      <c r="D20" s="238"/>
      <c r="E20" s="239"/>
      <c r="F20" s="239"/>
      <c r="G20" s="240"/>
      <c r="H20" s="266" t="s">
        <v>189</v>
      </c>
      <c r="I20" s="267">
        <f t="shared" ref="I20:K20" si="1">I16+I17+I18+I19</f>
        <v>0</v>
      </c>
      <c r="J20" s="267">
        <f t="shared" si="1"/>
        <v>0</v>
      </c>
      <c r="K20" s="267">
        <f t="shared" si="1"/>
        <v>0</v>
      </c>
      <c r="L20" s="267">
        <f>L16+L17+L18+L19</f>
        <v>0</v>
      </c>
      <c r="M20" s="267">
        <f t="shared" ref="M20:N20" si="2">M16+M17+M18+M19</f>
        <v>0</v>
      </c>
      <c r="N20" s="268">
        <f t="shared" si="2"/>
        <v>0</v>
      </c>
      <c r="O20" s="272" t="s">
        <v>190</v>
      </c>
      <c r="P20" s="273"/>
      <c r="Q20" s="273"/>
      <c r="R20" s="273"/>
      <c r="S20" s="274"/>
      <c r="T20" s="274"/>
      <c r="U20" s="275"/>
    </row>
    <row r="21" spans="1:21" ht="17.399999999999999">
      <c r="A21" s="237"/>
      <c r="B21" s="238"/>
      <c r="C21" s="238"/>
      <c r="D21" s="238"/>
      <c r="E21" s="239"/>
      <c r="F21" s="239"/>
      <c r="G21" s="240"/>
      <c r="H21" s="291" t="s">
        <v>192</v>
      </c>
      <c r="I21" s="269"/>
      <c r="J21" s="269"/>
      <c r="K21" s="269"/>
      <c r="L21" s="248"/>
      <c r="M21" s="248"/>
      <c r="N21" s="249"/>
      <c r="O21" s="272" t="s">
        <v>193</v>
      </c>
      <c r="P21" s="273"/>
      <c r="Q21" s="273"/>
      <c r="R21" s="273"/>
      <c r="S21" s="274"/>
      <c r="T21" s="274"/>
      <c r="U21" s="275"/>
    </row>
    <row r="22" spans="1:21" ht="17.399999999999999">
      <c r="A22" s="237"/>
      <c r="B22" s="238"/>
      <c r="C22" s="238"/>
      <c r="D22" s="238"/>
      <c r="E22" s="239"/>
      <c r="F22" s="239"/>
      <c r="G22" s="240"/>
      <c r="H22" s="250" t="s">
        <v>195</v>
      </c>
      <c r="I22" s="248"/>
      <c r="J22" s="248"/>
      <c r="K22" s="248"/>
      <c r="L22" s="248"/>
      <c r="M22" s="248"/>
      <c r="N22" s="249"/>
      <c r="O22" s="272"/>
      <c r="P22" s="273"/>
      <c r="Q22" s="273"/>
      <c r="R22" s="273"/>
      <c r="S22" s="274"/>
      <c r="T22" s="274"/>
      <c r="U22" s="275"/>
    </row>
    <row r="23" spans="1:21" ht="17.399999999999999">
      <c r="A23" s="246"/>
      <c r="B23" s="247"/>
      <c r="C23" s="247"/>
      <c r="D23" s="247"/>
      <c r="E23" s="248"/>
      <c r="F23" s="248"/>
      <c r="G23" s="249"/>
      <c r="H23" s="250" t="s">
        <v>197</v>
      </c>
      <c r="I23" s="248"/>
      <c r="J23" s="248"/>
      <c r="K23" s="248"/>
      <c r="L23" s="248"/>
      <c r="M23" s="248"/>
      <c r="N23" s="249"/>
      <c r="O23" s="272"/>
      <c r="P23" s="273"/>
      <c r="Q23" s="273"/>
      <c r="R23" s="273"/>
      <c r="S23" s="274"/>
      <c r="T23" s="274"/>
      <c r="U23" s="275"/>
    </row>
    <row r="24" spans="1:21" ht="17.399999999999999">
      <c r="A24" s="246"/>
      <c r="B24" s="247"/>
      <c r="C24" s="247"/>
      <c r="D24" s="247"/>
      <c r="E24" s="248"/>
      <c r="F24" s="248"/>
      <c r="G24" s="249"/>
      <c r="H24" s="250" t="s">
        <v>198</v>
      </c>
      <c r="I24" s="248"/>
      <c r="J24" s="248"/>
      <c r="K24" s="248"/>
      <c r="L24" s="248"/>
      <c r="M24" s="248"/>
      <c r="N24" s="249"/>
      <c r="O24" s="272"/>
      <c r="P24" s="273"/>
      <c r="Q24" s="273"/>
      <c r="R24" s="273"/>
      <c r="S24" s="274"/>
      <c r="T24" s="274"/>
      <c r="U24" s="275"/>
    </row>
    <row r="25" spans="1:21" ht="17.399999999999999">
      <c r="A25" s="246"/>
      <c r="B25" s="247"/>
      <c r="C25" s="247"/>
      <c r="D25" s="247"/>
      <c r="E25" s="248"/>
      <c r="F25" s="248"/>
      <c r="G25" s="249"/>
      <c r="H25" s="250" t="s">
        <v>199</v>
      </c>
      <c r="I25" s="248"/>
      <c r="J25" s="248"/>
      <c r="K25" s="248"/>
      <c r="L25" s="248"/>
      <c r="M25" s="248"/>
      <c r="N25" s="249"/>
      <c r="O25" s="272"/>
      <c r="P25" s="273"/>
      <c r="Q25" s="273"/>
      <c r="R25" s="273"/>
      <c r="S25" s="274"/>
      <c r="T25" s="274"/>
      <c r="U25" s="275"/>
    </row>
    <row r="26" spans="1:21" ht="17.399999999999999">
      <c r="A26" s="251"/>
      <c r="B26" s="252"/>
      <c r="C26" s="253"/>
      <c r="D26" s="253"/>
      <c r="E26" s="254"/>
      <c r="F26" s="254"/>
      <c r="G26" s="255"/>
      <c r="H26" s="250" t="s">
        <v>200</v>
      </c>
      <c r="I26" s="248"/>
      <c r="J26" s="248"/>
      <c r="K26" s="248"/>
      <c r="L26" s="248"/>
      <c r="M26" s="248"/>
      <c r="N26" s="249"/>
      <c r="O26" s="298"/>
      <c r="P26" s="299"/>
      <c r="Q26" s="299"/>
      <c r="R26" s="299"/>
      <c r="S26" s="300"/>
      <c r="T26" s="300"/>
      <c r="U26" s="301"/>
    </row>
    <row r="27" spans="1:21" ht="17.399999999999999">
      <c r="A27" s="256" t="s">
        <v>164</v>
      </c>
      <c r="B27" s="257"/>
      <c r="C27" s="258">
        <f>[1]比較損益入力!Q2</f>
        <v>0</v>
      </c>
      <c r="D27" s="258">
        <f>[1]比較損益入力!S17+[1]比較損益入力!S15-+[1]比較損益入力!S19-+[1]比較損益入力!S20+[1]比較損益入力!C18+[1]比較損益入力!C19-+[1]比較損益入力!D18-+[1]比較損益入力!D19+[1]変動損益入力!R5+[1]変動損益入力!R19</f>
        <v>0</v>
      </c>
      <c r="E27" s="259">
        <f>[1]比較損益入力!T17+[1]比較損益入力!T15-+[1]比較損益入力!T19-+[1]比較損益入力!T20+[1]比較損益入力!D18+[1]比較損益入力!D19-+[1]比較損益入力!E18-+[1]比較損益入力!E19+[1]変動損益入力!S5+[1]変動損益入力!S19</f>
        <v>0</v>
      </c>
      <c r="F27" s="259">
        <f>[1]比較損益入力!U17+[1]比較損益入力!U15-+[1]比較損益入力!U19-+[1]比較損益入力!U20+[1]比較損益入力!E18+[1]比較損益入力!E19-+[1]比較損益入力!F18-+[1]比較損益入力!F19+[1]変動損益入力!T5+[1]変動損益入力!T19</f>
        <v>0</v>
      </c>
      <c r="G27" s="260">
        <f>[1]比較損益入力!V17+[1]比較損益入力!V15-+[1]比較損益入力!V19-+[1]比較損益入力!V20+[1]比較損益入力!F18+[1]比較損益入力!F19-+[1]比較損益入力!G18-+[1]比較損益入力!G19+[1]変動損益入力!U5+[1]変動損益入力!U19</f>
        <v>0</v>
      </c>
      <c r="H27" s="250" t="s">
        <v>201</v>
      </c>
      <c r="I27" s="248"/>
      <c r="J27" s="248"/>
      <c r="K27" s="248"/>
      <c r="L27" s="248"/>
      <c r="M27" s="248"/>
      <c r="N27" s="249"/>
      <c r="O27" s="302" t="s">
        <v>202</v>
      </c>
      <c r="P27" s="303"/>
      <c r="Q27" s="303"/>
      <c r="R27" s="303"/>
      <c r="S27" s="304"/>
      <c r="T27" s="304"/>
      <c r="U27" s="305"/>
    </row>
    <row r="28" spans="1:21" ht="17.399999999999999">
      <c r="A28" s="261" t="s">
        <v>167</v>
      </c>
      <c r="B28" s="262"/>
      <c r="C28" s="238"/>
      <c r="D28" s="238"/>
      <c r="E28" s="239"/>
      <c r="F28" s="239"/>
      <c r="G28" s="240"/>
      <c r="H28" s="250" t="s">
        <v>203</v>
      </c>
      <c r="I28" s="248"/>
      <c r="J28" s="248"/>
      <c r="K28" s="248"/>
      <c r="L28" s="248"/>
      <c r="M28" s="248"/>
      <c r="N28" s="249"/>
      <c r="O28" s="306" t="s">
        <v>192</v>
      </c>
      <c r="P28" s="273"/>
      <c r="Q28" s="273"/>
      <c r="R28" s="273"/>
      <c r="S28" s="274"/>
      <c r="T28" s="274"/>
      <c r="U28" s="275"/>
    </row>
    <row r="29" spans="1:21" ht="17.399999999999999">
      <c r="A29" s="263" t="s">
        <v>170</v>
      </c>
      <c r="B29" s="264"/>
      <c r="C29" s="247"/>
      <c r="D29" s="247"/>
      <c r="E29" s="248"/>
      <c r="F29" s="248"/>
      <c r="G29" s="249"/>
      <c r="H29" s="250" t="s">
        <v>204</v>
      </c>
      <c r="I29" s="248"/>
      <c r="J29" s="248"/>
      <c r="K29" s="248"/>
      <c r="L29" s="248"/>
      <c r="M29" s="248"/>
      <c r="N29" s="249"/>
      <c r="O29" s="272" t="s">
        <v>205</v>
      </c>
      <c r="P29" s="273"/>
      <c r="Q29" s="273"/>
      <c r="R29" s="273"/>
      <c r="S29" s="274"/>
      <c r="T29" s="274"/>
      <c r="U29" s="275"/>
    </row>
    <row r="30" spans="1:21" ht="17.399999999999999">
      <c r="A30" s="265" t="s">
        <v>173</v>
      </c>
      <c r="B30" s="264"/>
      <c r="C30" s="247"/>
      <c r="D30" s="247"/>
      <c r="E30" s="248"/>
      <c r="F30" s="248"/>
      <c r="G30" s="249"/>
      <c r="H30" s="250" t="s">
        <v>206</v>
      </c>
      <c r="I30" s="248"/>
      <c r="J30" s="248"/>
      <c r="K30" s="248"/>
      <c r="L30" s="248"/>
      <c r="M30" s="248"/>
      <c r="N30" s="249"/>
      <c r="O30" s="272" t="s">
        <v>207</v>
      </c>
      <c r="P30" s="273"/>
      <c r="Q30" s="273"/>
      <c r="R30" s="273"/>
      <c r="S30" s="274"/>
      <c r="T30" s="274"/>
      <c r="U30" s="275"/>
    </row>
    <row r="31" spans="1:21" ht="17.399999999999999">
      <c r="A31" s="263" t="s">
        <v>176</v>
      </c>
      <c r="B31" s="264"/>
      <c r="C31" s="247"/>
      <c r="D31" s="247"/>
      <c r="E31" s="248"/>
      <c r="F31" s="248"/>
      <c r="G31" s="249"/>
      <c r="H31" s="250" t="s">
        <v>208</v>
      </c>
      <c r="I31" s="248"/>
      <c r="J31" s="248"/>
      <c r="K31" s="248"/>
      <c r="L31" s="248"/>
      <c r="M31" s="248"/>
      <c r="N31" s="249"/>
      <c r="O31" s="272" t="s">
        <v>200</v>
      </c>
      <c r="P31" s="273"/>
      <c r="Q31" s="273"/>
      <c r="R31" s="273"/>
      <c r="S31" s="274"/>
      <c r="T31" s="274"/>
      <c r="U31" s="275"/>
    </row>
    <row r="32" spans="1:21" ht="17.399999999999999">
      <c r="A32" s="263" t="s">
        <v>226</v>
      </c>
      <c r="B32" s="264"/>
      <c r="C32" s="247"/>
      <c r="D32" s="247"/>
      <c r="E32" s="248"/>
      <c r="F32" s="248"/>
      <c r="G32" s="249"/>
      <c r="H32" s="250" t="s">
        <v>209</v>
      </c>
      <c r="I32" s="248"/>
      <c r="J32" s="248"/>
      <c r="K32" s="248"/>
      <c r="L32" s="248"/>
      <c r="M32" s="248"/>
      <c r="N32" s="249"/>
      <c r="O32" s="272"/>
      <c r="P32" s="273"/>
      <c r="Q32" s="273"/>
      <c r="R32" s="273"/>
      <c r="S32" s="274"/>
      <c r="T32" s="274"/>
      <c r="U32" s="275"/>
    </row>
    <row r="33" spans="1:21" ht="17.399999999999999">
      <c r="A33" s="270" t="s">
        <v>227</v>
      </c>
      <c r="B33" s="247"/>
      <c r="C33" s="247"/>
      <c r="D33" s="247"/>
      <c r="E33" s="248"/>
      <c r="F33" s="248"/>
      <c r="G33" s="249"/>
      <c r="H33" s="250" t="s">
        <v>210</v>
      </c>
      <c r="I33" s="248"/>
      <c r="J33" s="248"/>
      <c r="K33" s="248"/>
      <c r="L33" s="248"/>
      <c r="M33" s="248"/>
      <c r="N33" s="249"/>
      <c r="O33" s="272"/>
      <c r="P33" s="273"/>
      <c r="Q33" s="273"/>
      <c r="R33" s="273"/>
      <c r="S33" s="274"/>
      <c r="T33" s="274"/>
      <c r="U33" s="275"/>
    </row>
    <row r="34" spans="1:21" ht="17.399999999999999">
      <c r="A34" s="271" t="s">
        <v>228</v>
      </c>
      <c r="B34" s="253"/>
      <c r="C34" s="253"/>
      <c r="D34" s="253"/>
      <c r="E34" s="254"/>
      <c r="F34" s="254"/>
      <c r="G34" s="255"/>
      <c r="H34" s="250" t="s">
        <v>211</v>
      </c>
      <c r="I34" s="248"/>
      <c r="J34" s="248"/>
      <c r="K34" s="248"/>
      <c r="L34" s="248"/>
      <c r="M34" s="248"/>
      <c r="N34" s="249"/>
      <c r="O34" s="272"/>
      <c r="P34" s="273"/>
      <c r="Q34" s="273"/>
      <c r="R34" s="273"/>
      <c r="S34" s="274"/>
      <c r="T34" s="274"/>
      <c r="U34" s="275"/>
    </row>
    <row r="35" spans="1:21" ht="18" thickBot="1">
      <c r="A35" s="276" t="s">
        <v>185</v>
      </c>
      <c r="B35" s="277"/>
      <c r="C35" s="277"/>
      <c r="D35" s="277"/>
      <c r="E35" s="277"/>
      <c r="F35" s="277"/>
      <c r="G35" s="278"/>
      <c r="H35" s="250" t="s">
        <v>212</v>
      </c>
      <c r="I35" s="248"/>
      <c r="J35" s="248"/>
      <c r="K35" s="248"/>
      <c r="L35" s="248"/>
      <c r="M35" s="248"/>
      <c r="N35" s="249"/>
      <c r="O35" s="272" t="s">
        <v>213</v>
      </c>
      <c r="P35" s="273"/>
      <c r="Q35" s="273"/>
      <c r="R35" s="273"/>
      <c r="S35" s="274"/>
      <c r="T35" s="274"/>
      <c r="U35" s="275"/>
    </row>
    <row r="36" spans="1:21" ht="18" thickBot="1">
      <c r="A36" s="283" t="s">
        <v>188</v>
      </c>
      <c r="B36" s="284">
        <f>B5-B27</f>
        <v>100</v>
      </c>
      <c r="C36" s="284">
        <f>C5-C27</f>
        <v>600</v>
      </c>
      <c r="D36" s="284">
        <f>D5-D27</f>
        <v>300</v>
      </c>
      <c r="E36" s="285">
        <f>E5-E27</f>
        <v>400</v>
      </c>
      <c r="F36" s="285">
        <f>F5-F27</f>
        <v>150</v>
      </c>
      <c r="G36" s="286">
        <f>G5-G27</f>
        <v>0</v>
      </c>
      <c r="H36" s="250" t="s">
        <v>214</v>
      </c>
      <c r="I36" s="248"/>
      <c r="J36" s="248"/>
      <c r="K36" s="248"/>
      <c r="L36" s="248"/>
      <c r="M36" s="248"/>
      <c r="N36" s="249"/>
      <c r="O36" s="298"/>
      <c r="P36" s="299"/>
      <c r="Q36" s="299"/>
      <c r="R36" s="299"/>
      <c r="S36" s="300"/>
      <c r="T36" s="300"/>
      <c r="U36" s="301"/>
    </row>
    <row r="37" spans="1:21" ht="18" thickBot="1">
      <c r="A37" s="287" t="s">
        <v>191</v>
      </c>
      <c r="B37" s="288">
        <f>[1]変動損益入力!B20-[1]比較損益入力!Q35</f>
        <v>100</v>
      </c>
      <c r="C37" s="288">
        <f>[1]変動損益入力!C20-[1]比較損益入力!R35</f>
        <v>150</v>
      </c>
      <c r="D37" s="288">
        <f>[1]変動損益入力!D20-[1]比較損益入力!S35</f>
        <v>300</v>
      </c>
      <c r="E37" s="289">
        <f>[1]変動損益入力!E20-[1]比較損益入力!T35</f>
        <v>400</v>
      </c>
      <c r="F37" s="289">
        <f>[1]変動損益入力!F20-[1]比較損益入力!U35</f>
        <v>150</v>
      </c>
      <c r="G37" s="290">
        <f>[1]変動損益入力!G20-[1]比較損益入力!V35</f>
        <v>0</v>
      </c>
      <c r="H37" s="250" t="s">
        <v>215</v>
      </c>
      <c r="I37" s="248"/>
      <c r="J37" s="248"/>
      <c r="K37" s="248"/>
      <c r="L37" s="248"/>
      <c r="M37" s="248"/>
      <c r="N37" s="249"/>
      <c r="O37" s="307" t="s">
        <v>216</v>
      </c>
      <c r="P37" s="308"/>
      <c r="Q37" s="308"/>
      <c r="R37" s="308"/>
      <c r="S37" s="309"/>
      <c r="T37" s="309"/>
      <c r="U37" s="310"/>
    </row>
    <row r="38" spans="1:21" ht="18" thickBot="1">
      <c r="A38" s="256" t="s">
        <v>194</v>
      </c>
      <c r="B38" s="292">
        <f>I15+P30</f>
        <v>0</v>
      </c>
      <c r="C38" s="258">
        <f>J15+Q30</f>
        <v>0</v>
      </c>
      <c r="D38" s="258">
        <f>K15+R30</f>
        <v>0</v>
      </c>
      <c r="E38" s="259">
        <f>L15+S30</f>
        <v>0</v>
      </c>
      <c r="F38" s="259">
        <f>M15+T30</f>
        <v>0</v>
      </c>
      <c r="G38" s="260">
        <f>N15+U11</f>
        <v>0</v>
      </c>
      <c r="H38" s="250" t="s">
        <v>217</v>
      </c>
      <c r="I38" s="248"/>
      <c r="J38" s="248"/>
      <c r="K38" s="248"/>
      <c r="L38" s="248"/>
      <c r="M38" s="248"/>
      <c r="N38" s="249"/>
      <c r="O38" s="311"/>
      <c r="P38" s="312"/>
      <c r="Q38" s="312"/>
      <c r="R38" s="312"/>
      <c r="S38" s="313"/>
      <c r="T38" s="313"/>
      <c r="U38" s="314"/>
    </row>
    <row r="39" spans="1:21" ht="17.399999999999999">
      <c r="A39" s="293" t="s">
        <v>196</v>
      </c>
      <c r="B39" s="294">
        <f t="shared" ref="B39:F39" si="3">B36-B38</f>
        <v>100</v>
      </c>
      <c r="C39" s="295">
        <f t="shared" si="3"/>
        <v>600</v>
      </c>
      <c r="D39" s="295">
        <f t="shared" si="3"/>
        <v>300</v>
      </c>
      <c r="E39" s="296">
        <f t="shared" si="3"/>
        <v>400</v>
      </c>
      <c r="F39" s="296">
        <f t="shared" si="3"/>
        <v>150</v>
      </c>
      <c r="G39" s="297">
        <f>G36-G38</f>
        <v>0</v>
      </c>
      <c r="H39" s="250" t="s">
        <v>213</v>
      </c>
      <c r="I39" s="248"/>
      <c r="J39" s="248"/>
      <c r="K39" s="248"/>
      <c r="L39" s="248"/>
      <c r="M39" s="248"/>
      <c r="N39" s="249"/>
      <c r="O39" s="315" t="s">
        <v>229</v>
      </c>
      <c r="P39" s="316"/>
      <c r="Q39" s="316"/>
      <c r="R39" s="316"/>
      <c r="S39" s="317"/>
      <c r="T39" s="317"/>
      <c r="U39" s="318"/>
    </row>
    <row r="40" spans="1:21" ht="18" thickBot="1">
      <c r="A40" s="250"/>
      <c r="B40" s="247"/>
      <c r="C40" s="247"/>
      <c r="D40" s="247"/>
      <c r="E40" s="248"/>
      <c r="F40" s="248"/>
      <c r="G40" s="249"/>
      <c r="H40" s="250" t="s">
        <v>218</v>
      </c>
      <c r="I40" s="248"/>
      <c r="J40" s="248"/>
      <c r="K40" s="248"/>
      <c r="L40" s="248"/>
      <c r="M40" s="248"/>
      <c r="N40" s="249"/>
      <c r="O40" s="319" t="s">
        <v>219</v>
      </c>
      <c r="P40" s="320"/>
      <c r="Q40" s="320"/>
      <c r="R40" s="320"/>
      <c r="S40" s="321"/>
      <c r="T40" s="321"/>
      <c r="U40" s="322"/>
    </row>
    <row r="41" spans="1:21" ht="17.399999999999999">
      <c r="A41" s="250"/>
      <c r="B41" s="247"/>
      <c r="C41" s="247"/>
      <c r="D41" s="247"/>
      <c r="E41" s="248"/>
      <c r="F41" s="248"/>
      <c r="G41" s="249"/>
      <c r="H41" s="250" t="s">
        <v>220</v>
      </c>
      <c r="I41" s="248"/>
      <c r="J41" s="248"/>
      <c r="K41" s="248"/>
      <c r="L41" s="248"/>
      <c r="M41" s="248"/>
      <c r="N41" s="249"/>
      <c r="O41" s="242"/>
      <c r="P41" s="243"/>
      <c r="Q41" s="243"/>
      <c r="R41" s="243"/>
      <c r="S41" s="323"/>
      <c r="T41" s="323"/>
      <c r="U41" s="324"/>
    </row>
    <row r="42" spans="1:21" ht="17.399999999999999">
      <c r="A42" s="250"/>
      <c r="B42" s="247"/>
      <c r="C42" s="247"/>
      <c r="D42" s="247"/>
      <c r="E42" s="248"/>
      <c r="F42" s="248"/>
      <c r="G42" s="249"/>
      <c r="H42" s="250" t="s">
        <v>221</v>
      </c>
      <c r="I42" s="248"/>
      <c r="J42" s="248"/>
      <c r="K42" s="248"/>
      <c r="L42" s="248"/>
      <c r="M42" s="248"/>
      <c r="N42" s="249"/>
      <c r="O42" s="272"/>
      <c r="P42" s="273"/>
      <c r="Q42" s="273"/>
      <c r="R42" s="273"/>
      <c r="S42" s="274"/>
      <c r="T42" s="274"/>
      <c r="U42" s="275"/>
    </row>
    <row r="43" spans="1:21" ht="18" thickBot="1">
      <c r="A43" s="250"/>
      <c r="B43" s="247"/>
      <c r="C43" s="247"/>
      <c r="D43" s="247"/>
      <c r="E43" s="248"/>
      <c r="F43" s="248"/>
      <c r="G43" s="249"/>
      <c r="H43" s="325" t="s">
        <v>222</v>
      </c>
      <c r="I43" s="326">
        <f t="shared" ref="I43:M43" si="4">I44-I15-I20-I21-I22-I23-I24-I25-I26-I27-I28-I29-I30-I31-I32-I33-I34-I35-I36-I37-I38-I39-I40-I41-I42</f>
        <v>0</v>
      </c>
      <c r="J43" s="326">
        <f t="shared" si="4"/>
        <v>0</v>
      </c>
      <c r="K43" s="326">
        <f t="shared" si="4"/>
        <v>0</v>
      </c>
      <c r="L43" s="326">
        <f t="shared" si="4"/>
        <v>0</v>
      </c>
      <c r="M43" s="326">
        <f t="shared" si="4"/>
        <v>0</v>
      </c>
      <c r="N43" s="327">
        <f>N44-N15-N20-N21-N22-N23-N24-N25-N26-N27-N28-N29-N30-N31-N32-N33-N34-N35-N36-N37-N38-N39-N40-N41-N42</f>
        <v>0</v>
      </c>
      <c r="O43" s="298"/>
      <c r="P43" s="299"/>
      <c r="Q43" s="299"/>
      <c r="R43" s="299"/>
      <c r="S43" s="300"/>
      <c r="T43" s="300"/>
      <c r="U43" s="301"/>
    </row>
    <row r="44" spans="1:21" ht="18.600000000000001" thickTop="1" thickBot="1">
      <c r="A44" s="328" t="s">
        <v>223</v>
      </c>
      <c r="B44" s="329">
        <f>[1]比較損益入力!Q35</f>
        <v>0</v>
      </c>
      <c r="C44" s="329">
        <f>[1]比較損益入力!R35</f>
        <v>0</v>
      </c>
      <c r="D44" s="329">
        <f>[1]比較損益入力!S35</f>
        <v>0</v>
      </c>
      <c r="E44" s="330">
        <f>[1]比較損益入力!T35</f>
        <v>0</v>
      </c>
      <c r="F44" s="330">
        <f>[1]比較損益入力!U35</f>
        <v>0</v>
      </c>
      <c r="G44" s="331">
        <f>[1]比較損益入力!V35</f>
        <v>0</v>
      </c>
      <c r="H44" s="332" t="s">
        <v>224</v>
      </c>
      <c r="I44" s="333"/>
      <c r="J44" s="333"/>
      <c r="K44" s="333"/>
      <c r="L44" s="333"/>
      <c r="M44" s="333"/>
      <c r="N44" s="334"/>
      <c r="O44" s="335" t="s">
        <v>225</v>
      </c>
      <c r="P44" s="336">
        <f t="shared" ref="P44:T44" si="5">P37+P39-P40</f>
        <v>0</v>
      </c>
      <c r="Q44" s="336">
        <f t="shared" si="5"/>
        <v>0</v>
      </c>
      <c r="R44" s="336">
        <f t="shared" si="5"/>
        <v>0</v>
      </c>
      <c r="S44" s="337">
        <f t="shared" si="5"/>
        <v>0</v>
      </c>
      <c r="T44" s="337">
        <f t="shared" si="5"/>
        <v>0</v>
      </c>
      <c r="U44" s="338">
        <f>U37+U39-U40</f>
        <v>0</v>
      </c>
    </row>
  </sheetData>
  <phoneticPr fontId="1"/>
  <printOptions horizontalCentered="1" verticalCentered="1"/>
  <pageMargins left="3.937007874015748E-2" right="3.937007874015748E-2" top="0.55118110236220474" bottom="0.35433070866141736" header="0.31496062992125984" footer="0.31496062992125984"/>
  <pageSetup paperSize="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分析シート</vt:lpstr>
      <vt:lpstr>BSPL</vt:lpstr>
      <vt:lpstr>固変入力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栗栖　慎治</dc:creator>
  <cp:lastModifiedBy>栗栖　慎治</cp:lastModifiedBy>
  <cp:lastPrinted>2025-09-04T06:28:24Z</cp:lastPrinted>
  <dcterms:created xsi:type="dcterms:W3CDTF">2023-03-23T04:25:31Z</dcterms:created>
  <dcterms:modified xsi:type="dcterms:W3CDTF">2025-09-04T06:40:35Z</dcterms:modified>
</cp:coreProperties>
</file>